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360" yWindow="120" windowWidth="19440" windowHeight="8655" activeTab="1"/>
  </bookViews>
  <sheets>
    <sheet name="2014" sheetId="4" r:id="rId1"/>
    <sheet name="CALENDÁRIO 2014" sheetId="8" r:id="rId2"/>
  </sheets>
  <definedNames>
    <definedName name="_xlnm._FilterDatabase" localSheetId="0" hidden="1">'2014'!$A$6:$P$89</definedName>
    <definedName name="_xlnm._FilterDatabase" localSheetId="1" hidden="1">'CALENDÁRIO 2014'!$A$1:$B$143</definedName>
    <definedName name="_xlnm.Print_Area" localSheetId="0">'2014'!$A$1:$Q$89</definedName>
    <definedName name="_xlnm.Print_Area" localSheetId="1">'CALENDÁRIO 2014'!$A$1:$B$139</definedName>
  </definedNames>
  <calcPr calcId="124519"/>
</workbook>
</file>

<file path=xl/calcChain.xml><?xml version="1.0" encoding="utf-8"?>
<calcChain xmlns="http://schemas.openxmlformats.org/spreadsheetml/2006/main">
  <c r="B142" i="8"/>
  <c r="I22" i="4"/>
  <c r="M18"/>
  <c r="M21"/>
  <c r="M20"/>
  <c r="M25"/>
  <c r="M27"/>
  <c r="M35"/>
  <c r="M34"/>
  <c r="M33"/>
  <c r="M37"/>
  <c r="M42"/>
  <c r="M41"/>
  <c r="M40"/>
  <c r="M39"/>
  <c r="M45"/>
  <c r="M44"/>
  <c r="M47"/>
  <c r="M49"/>
  <c r="M52"/>
  <c r="M51"/>
  <c r="M54"/>
  <c r="M58"/>
  <c r="M57"/>
  <c r="M56"/>
  <c r="M60"/>
  <c r="M62"/>
  <c r="M65"/>
  <c r="M67"/>
  <c r="M71"/>
  <c r="M70"/>
  <c r="M69"/>
  <c r="M74"/>
  <c r="M73"/>
  <c r="M79"/>
  <c r="M78"/>
  <c r="M77"/>
  <c r="M76"/>
  <c r="M85"/>
  <c r="M84"/>
  <c r="M83"/>
  <c r="M82"/>
  <c r="M81"/>
  <c r="M88"/>
  <c r="M89"/>
  <c r="M87"/>
  <c r="M86"/>
  <c r="M80"/>
  <c r="M75"/>
  <c r="M72"/>
  <c r="M68"/>
  <c r="M66"/>
  <c r="M64"/>
  <c r="M63"/>
  <c r="M61"/>
  <c r="M59"/>
  <c r="M55"/>
  <c r="M53"/>
  <c r="M50"/>
  <c r="M48"/>
  <c r="M46"/>
  <c r="M43"/>
  <c r="M38"/>
  <c r="M36"/>
  <c r="M32"/>
  <c r="M31"/>
  <c r="M30"/>
  <c r="M29"/>
  <c r="M28"/>
  <c r="M26"/>
  <c r="M24"/>
  <c r="M23"/>
  <c r="M19"/>
  <c r="M17"/>
  <c r="M16"/>
  <c r="M15"/>
  <c r="M14"/>
  <c r="M13"/>
  <c r="M12"/>
  <c r="M11"/>
  <c r="M10"/>
  <c r="M9"/>
  <c r="M8"/>
  <c r="M7"/>
  <c r="F76"/>
  <c r="G76" s="1"/>
  <c r="K76" s="1"/>
  <c r="J76" s="1"/>
  <c r="F77"/>
  <c r="G77" s="1"/>
  <c r="K77" s="1"/>
  <c r="J77" s="1"/>
  <c r="F82"/>
  <c r="G82" s="1"/>
  <c r="K82" s="1"/>
  <c r="J82" s="1"/>
  <c r="F83"/>
  <c r="G83" s="1"/>
  <c r="K83" s="1"/>
  <c r="J83" s="1"/>
  <c r="F84"/>
  <c r="G84" s="1"/>
  <c r="K84" s="1"/>
  <c r="J84" s="1"/>
  <c r="F85"/>
  <c r="G85" s="1"/>
  <c r="K85" s="1"/>
  <c r="J85" s="1"/>
  <c r="F88"/>
  <c r="G88" s="1"/>
  <c r="K88" s="1"/>
  <c r="J88" s="1"/>
  <c r="F89"/>
  <c r="F74"/>
  <c r="G74" s="1"/>
  <c r="K74" s="1"/>
  <c r="J74" s="1"/>
  <c r="F73"/>
  <c r="G73" s="1"/>
  <c r="K73" s="1"/>
  <c r="J73" s="1"/>
  <c r="F71"/>
  <c r="G71" s="1"/>
  <c r="K71" s="1"/>
  <c r="J71" s="1"/>
  <c r="F70"/>
  <c r="G70" s="1"/>
  <c r="K70" s="1"/>
  <c r="J70" s="1"/>
  <c r="F69"/>
  <c r="G69" s="1"/>
  <c r="K69" s="1"/>
  <c r="J69" s="1"/>
  <c r="F65"/>
  <c r="G65" s="1"/>
  <c r="K65" s="1"/>
  <c r="J65" s="1"/>
  <c r="F62"/>
  <c r="G62" s="1"/>
  <c r="K62" s="1"/>
  <c r="J62" s="1"/>
  <c r="F60"/>
  <c r="G60" s="1"/>
  <c r="I60" s="1"/>
  <c r="F58"/>
  <c r="G58" s="1"/>
  <c r="K58" s="1"/>
  <c r="J58" s="1"/>
  <c r="F56"/>
  <c r="G56" s="1"/>
  <c r="I56" s="1"/>
  <c r="F52"/>
  <c r="G52" s="1"/>
  <c r="I52" s="1"/>
  <c r="F49"/>
  <c r="F44"/>
  <c r="G44" s="1"/>
  <c r="I44" s="1"/>
  <c r="F40"/>
  <c r="G40" s="1"/>
  <c r="I40" s="1"/>
  <c r="F39"/>
  <c r="G39" s="1"/>
  <c r="I39" s="1"/>
  <c r="F35"/>
  <c r="G35" s="1"/>
  <c r="I35" s="1"/>
  <c r="F33"/>
  <c r="G33" s="1"/>
  <c r="I33" s="1"/>
  <c r="F25"/>
  <c r="G25" s="1"/>
  <c r="I25" s="1"/>
  <c r="F20"/>
  <c r="G20" s="1"/>
  <c r="I20" s="1"/>
  <c r="F18"/>
  <c r="G18" s="1"/>
  <c r="I18" s="1"/>
  <c r="F81"/>
  <c r="G81" s="1"/>
  <c r="K81" s="1"/>
  <c r="J81" s="1"/>
  <c r="F79"/>
  <c r="G79" s="1"/>
  <c r="K79" s="1"/>
  <c r="J79" s="1"/>
  <c r="F78"/>
  <c r="G78" s="1"/>
  <c r="K78" s="1"/>
  <c r="J78" s="1"/>
  <c r="F67"/>
  <c r="G67" s="1"/>
  <c r="K67" s="1"/>
  <c r="J67" s="1"/>
  <c r="F57"/>
  <c r="G57" s="1"/>
  <c r="K57" s="1"/>
  <c r="J57" s="1"/>
  <c r="F54"/>
  <c r="G54" s="1"/>
  <c r="I54" s="1"/>
  <c r="F51"/>
  <c r="G51" s="1"/>
  <c r="I51" s="1"/>
  <c r="F47"/>
  <c r="G47" s="1"/>
  <c r="I47" s="1"/>
  <c r="F45"/>
  <c r="G45" s="1"/>
  <c r="I45" s="1"/>
  <c r="F42"/>
  <c r="F41"/>
  <c r="G41" s="1"/>
  <c r="I41" s="1"/>
  <c r="F37"/>
  <c r="G37" s="1"/>
  <c r="I37" s="1"/>
  <c r="F34"/>
  <c r="G34" s="1"/>
  <c r="I34" s="1"/>
  <c r="F27"/>
  <c r="G27" s="1"/>
  <c r="I27" s="1"/>
  <c r="F21"/>
  <c r="G21" s="1"/>
  <c r="I21" s="1"/>
  <c r="G89"/>
  <c r="K89" s="1"/>
  <c r="J89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9"/>
  <c r="I19" s="1"/>
  <c r="G23"/>
  <c r="I23" s="1"/>
  <c r="G24"/>
  <c r="I24" s="1"/>
  <c r="G26"/>
  <c r="I26" s="1"/>
  <c r="G28"/>
  <c r="I28" s="1"/>
  <c r="G29"/>
  <c r="I29" s="1"/>
  <c r="G30"/>
  <c r="I30" s="1"/>
  <c r="G31"/>
  <c r="I31" s="1"/>
  <c r="G32"/>
  <c r="I32" s="1"/>
  <c r="G36"/>
  <c r="I36" s="1"/>
  <c r="G38"/>
  <c r="I38" s="1"/>
  <c r="G42"/>
  <c r="I42" s="1"/>
  <c r="G43"/>
  <c r="I43" s="1"/>
  <c r="G46"/>
  <c r="I46" s="1"/>
  <c r="G48"/>
  <c r="I48" s="1"/>
  <c r="G49"/>
  <c r="I49" s="1"/>
  <c r="G50"/>
  <c r="I50" s="1"/>
  <c r="G53"/>
  <c r="I53" s="1"/>
  <c r="G55"/>
  <c r="I55" s="1"/>
  <c r="G59"/>
  <c r="K59" s="1"/>
  <c r="J59" s="1"/>
  <c r="G61"/>
  <c r="K61" s="1"/>
  <c r="J61" s="1"/>
  <c r="G63"/>
  <c r="K63" s="1"/>
  <c r="J63" s="1"/>
  <c r="G64"/>
  <c r="K64" s="1"/>
  <c r="J64" s="1"/>
  <c r="G66"/>
  <c r="K66" s="1"/>
  <c r="J66" s="1"/>
  <c r="G68"/>
  <c r="K68" s="1"/>
  <c r="J68" s="1"/>
  <c r="G72"/>
  <c r="K72" s="1"/>
  <c r="J72" s="1"/>
  <c r="G75"/>
  <c r="K75" s="1"/>
  <c r="J75" s="1"/>
  <c r="G80"/>
  <c r="K80" s="1"/>
  <c r="J80" s="1"/>
  <c r="G86"/>
  <c r="K86" s="1"/>
  <c r="J86" s="1"/>
  <c r="G87"/>
  <c r="K87" s="1"/>
  <c r="J87" s="1"/>
  <c r="G9"/>
  <c r="I9" s="1"/>
  <c r="G8"/>
  <c r="I8" s="1"/>
  <c r="G7"/>
  <c r="I7" s="1"/>
  <c r="I62" l="1"/>
  <c r="I58"/>
  <c r="I74"/>
  <c r="I72"/>
  <c r="I70"/>
  <c r="I68"/>
  <c r="I66"/>
  <c r="I64"/>
  <c r="I86"/>
  <c r="I84"/>
  <c r="I82"/>
  <c r="I80"/>
  <c r="I78"/>
  <c r="I76"/>
  <c r="I88"/>
  <c r="I63"/>
  <c r="I61"/>
  <c r="I59"/>
  <c r="I57"/>
  <c r="I75"/>
  <c r="I73"/>
  <c r="I71"/>
  <c r="I69"/>
  <c r="I67"/>
  <c r="I65"/>
  <c r="I87"/>
  <c r="I85"/>
  <c r="I83"/>
  <c r="I81"/>
  <c r="I79"/>
  <c r="I77"/>
  <c r="I89"/>
  <c r="N80"/>
  <c r="N76"/>
  <c r="N72"/>
  <c r="N62"/>
  <c r="N87"/>
  <c r="N78"/>
  <c r="N74"/>
  <c r="N66"/>
  <c r="N58"/>
  <c r="K60"/>
  <c r="N70"/>
  <c r="N68"/>
  <c r="N64"/>
  <c r="N89"/>
  <c r="N85"/>
  <c r="N83"/>
  <c r="N81"/>
  <c r="N79"/>
  <c r="N77"/>
  <c r="N75"/>
  <c r="N73"/>
  <c r="N71"/>
  <c r="N69"/>
  <c r="N67"/>
  <c r="N65"/>
  <c r="N63"/>
  <c r="N61"/>
  <c r="N59"/>
  <c r="N57"/>
  <c r="N88"/>
  <c r="N86"/>
  <c r="N84"/>
  <c r="N82"/>
  <c r="K56"/>
  <c r="J56" s="1"/>
  <c r="N56"/>
  <c r="A5"/>
  <c r="H9" s="1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N22" l="1"/>
  <c r="J22"/>
  <c r="N26"/>
  <c r="J26"/>
  <c r="N32"/>
  <c r="J32"/>
  <c r="N36"/>
  <c r="J36"/>
  <c r="N40"/>
  <c r="J40"/>
  <c r="N44"/>
  <c r="J44"/>
  <c r="N46"/>
  <c r="J46"/>
  <c r="N50"/>
  <c r="J50"/>
  <c r="N52"/>
  <c r="J52"/>
  <c r="N54"/>
  <c r="J54"/>
  <c r="N7"/>
  <c r="J7"/>
  <c r="N9"/>
  <c r="J9"/>
  <c r="N11"/>
  <c r="J11"/>
  <c r="N13"/>
  <c r="J13"/>
  <c r="N15"/>
  <c r="J15"/>
  <c r="N17"/>
  <c r="J17"/>
  <c r="N19"/>
  <c r="J19"/>
  <c r="N21"/>
  <c r="J21"/>
  <c r="N23"/>
  <c r="J23"/>
  <c r="N25"/>
  <c r="J25"/>
  <c r="N27"/>
  <c r="J27"/>
  <c r="N29"/>
  <c r="J29"/>
  <c r="N31"/>
  <c r="J31"/>
  <c r="N33"/>
  <c r="J33"/>
  <c r="N35"/>
  <c r="J35"/>
  <c r="N37"/>
  <c r="J37"/>
  <c r="N39"/>
  <c r="J39"/>
  <c r="N41"/>
  <c r="J41"/>
  <c r="N43"/>
  <c r="J43"/>
  <c r="N45"/>
  <c r="J45"/>
  <c r="N47"/>
  <c r="J47"/>
  <c r="N49"/>
  <c r="J49"/>
  <c r="N51"/>
  <c r="J51"/>
  <c r="N53"/>
  <c r="J53"/>
  <c r="N55"/>
  <c r="J55"/>
  <c r="N8"/>
  <c r="J8"/>
  <c r="N10"/>
  <c r="J10"/>
  <c r="N12"/>
  <c r="J12"/>
  <c r="N14"/>
  <c r="J14"/>
  <c r="N16"/>
  <c r="J16"/>
  <c r="N18"/>
  <c r="J18"/>
  <c r="N20"/>
  <c r="J20"/>
  <c r="N24"/>
  <c r="J24"/>
  <c r="N28"/>
  <c r="J28"/>
  <c r="N30"/>
  <c r="J30"/>
  <c r="N34"/>
  <c r="J34"/>
  <c r="N38"/>
  <c r="J38"/>
  <c r="N42"/>
  <c r="J42"/>
  <c r="N48"/>
  <c r="J48"/>
  <c r="N60"/>
  <c r="J60"/>
  <c r="H78"/>
  <c r="H79"/>
  <c r="H80"/>
  <c r="H81"/>
  <c r="H82"/>
  <c r="H83"/>
  <c r="H84"/>
  <c r="H85"/>
  <c r="H86"/>
  <c r="H87"/>
  <c r="H88"/>
  <c r="H89"/>
  <c r="H69"/>
  <c r="H70"/>
  <c r="H71"/>
  <c r="H72"/>
  <c r="H73"/>
  <c r="H74"/>
  <c r="H75"/>
  <c r="H76"/>
  <c r="H77"/>
  <c r="H56"/>
  <c r="H57"/>
  <c r="H58"/>
  <c r="H59"/>
  <c r="H60"/>
  <c r="H61"/>
  <c r="H62"/>
  <c r="H63"/>
  <c r="H64"/>
  <c r="H65"/>
  <c r="H66"/>
  <c r="H67"/>
  <c r="H68"/>
  <c r="H13"/>
  <c r="H7"/>
  <c r="H11"/>
  <c r="H17"/>
  <c r="H25"/>
  <c r="H21"/>
  <c r="H34"/>
  <c r="H15"/>
  <c r="H19"/>
  <c r="H23"/>
  <c r="H27"/>
  <c r="H42"/>
  <c r="H8"/>
  <c r="H10"/>
  <c r="H12"/>
  <c r="H14"/>
  <c r="H16"/>
  <c r="H18"/>
  <c r="H20"/>
  <c r="H22"/>
  <c r="H24"/>
  <c r="H26"/>
  <c r="H30"/>
  <c r="H38"/>
  <c r="H49"/>
  <c r="H28"/>
  <c r="H32"/>
  <c r="H36"/>
  <c r="H40"/>
  <c r="H45"/>
  <c r="H53"/>
  <c r="H29"/>
  <c r="H31"/>
  <c r="H33"/>
  <c r="H35"/>
  <c r="H37"/>
  <c r="H39"/>
  <c r="H41"/>
  <c r="H43"/>
  <c r="H47"/>
  <c r="H51"/>
  <c r="H55"/>
  <c r="H44"/>
  <c r="H46"/>
  <c r="H48"/>
  <c r="H50"/>
  <c r="H52"/>
  <c r="H54"/>
</calcChain>
</file>

<file path=xl/sharedStrings.xml><?xml version="1.0" encoding="utf-8"?>
<sst xmlns="http://schemas.openxmlformats.org/spreadsheetml/2006/main" count="412" uniqueCount="213">
  <si>
    <t>Periodo Aquisitivo</t>
  </si>
  <si>
    <t>Situação</t>
  </si>
  <si>
    <t>Periodo Gozo</t>
  </si>
  <si>
    <t>Limite de Gozo</t>
  </si>
  <si>
    <t>DATA BASE</t>
  </si>
  <si>
    <t>PLANILHA DE CONTROLE DE FÉRIAS</t>
  </si>
  <si>
    <t>MATRÍCULA</t>
  </si>
  <si>
    <t>SERVIDOR</t>
  </si>
  <si>
    <t>ADMISSÃO</t>
  </si>
  <si>
    <t>ISABELLA ALMEIDA DA SILVEIRA</t>
  </si>
  <si>
    <t>ANDERSON AZEVEDO DA SILVA</t>
  </si>
  <si>
    <t>CARLOS ALBERTO OLIVEIRA DA SILVA</t>
  </si>
  <si>
    <t>ELIAS CAMPOS DO NASCIMENTO</t>
  </si>
  <si>
    <t>ITAGUARACI ANGELO DE SOUZA</t>
  </si>
  <si>
    <t>SITUAÇÃO</t>
  </si>
  <si>
    <t>ADALTO GARCIA MEZA JUNIOR</t>
  </si>
  <si>
    <t>-</t>
  </si>
  <si>
    <t>ATIVO</t>
  </si>
  <si>
    <t>ALEX SANDRO MACIEL TEIXEIRA</t>
  </si>
  <si>
    <t>ANA CRISTINA DOS SANTOS NEVES BRAGA</t>
  </si>
  <si>
    <t>ANA LUCIA TEIXEIRA DA SILVA</t>
  </si>
  <si>
    <t>ANDRÉ BOA MORTE GAMA</t>
  </si>
  <si>
    <t>ANDRÉ CAETANO RITA</t>
  </si>
  <si>
    <t>ANTONIO CÉSAR DE OLIVEIRA GOMES</t>
  </si>
  <si>
    <t>ANTÔNIO XAVIER DE AMORIM</t>
  </si>
  <si>
    <t>ARNALDO MILANEZ SANTOS</t>
  </si>
  <si>
    <t>AROLDO MARCIO OLIVEIRA SANTANA</t>
  </si>
  <si>
    <t>ATTILA DA SILVA</t>
  </si>
  <si>
    <t>BENJAMIN VENTURA DE ANDRADE</t>
  </si>
  <si>
    <t>BRUNO VALDIMIR DAMIÃO DE ARAUJO</t>
  </si>
  <si>
    <t>CAMILA FREITAS RIBEIRO</t>
  </si>
  <si>
    <t>CARLA RENATA OLIVEIRA DE ARAUJO</t>
  </si>
  <si>
    <t>CARLOS AUGUSTO DIAS DA CUNHA</t>
  </si>
  <si>
    <t>LICENÇA SEM VENCIMENTOS</t>
  </si>
  <si>
    <t>CARLOS HENRIQUE DOS SANTOS MARTINS</t>
  </si>
  <si>
    <t>CARMOSINA MENDONÇA</t>
  </si>
  <si>
    <t>CÁSSIO PEREIRA</t>
  </si>
  <si>
    <t>CINTIA ESTRELA MACHADO</t>
  </si>
  <si>
    <t>CLÁUDIA SOARES DA ROSA</t>
  </si>
  <si>
    <t>CLAUDIMERE CARDOSO DOS SANTOS</t>
  </si>
  <si>
    <t>LICENÇA MÉDICA</t>
  </si>
  <si>
    <t>CUSTÓDIO GONÇALVES</t>
  </si>
  <si>
    <t>EDINÉA MARIA FERREIRA</t>
  </si>
  <si>
    <t>EDSON TAYLOR TELES SILVA</t>
  </si>
  <si>
    <t>EDUARDO DE MIRANDA GARCIA</t>
  </si>
  <si>
    <t>EDUARDO SANT'ANA MADEIRA</t>
  </si>
  <si>
    <t>ELISANGELA FREITAS DOS SANTOS</t>
  </si>
  <si>
    <t>LICENÇA MATERNIDADE</t>
  </si>
  <si>
    <t>ESIEL RODRIGUES CARVALHO</t>
  </si>
  <si>
    <t>EUNICE AMORIM DE MATTOS</t>
  </si>
  <si>
    <t>EVELYN LUARA DIAS RODRIGUES TÁVORA</t>
  </si>
  <si>
    <t>FÁBIO VINÍCIUS GOUVÊA MOURA</t>
  </si>
  <si>
    <t>FABRÍCIO TOSO RUBIM</t>
  </si>
  <si>
    <t>FABRICIO VAZ DA SILVA CRUZ</t>
  </si>
  <si>
    <t>FERNANDA PEREIRA DE OLIVEIRA</t>
  </si>
  <si>
    <t>GABRIELA TEIXEIRA DA SILVA</t>
  </si>
  <si>
    <t>GILBERTO GERMANO DA SILVA</t>
  </si>
  <si>
    <t>GUILHERME PIRES DE AMORIM CUNHA</t>
  </si>
  <si>
    <t>HERBENIA DE FREITAS HERMINIO ARAÚJO</t>
  </si>
  <si>
    <t>HERCULANO DA SILVA BRAGA</t>
  </si>
  <si>
    <t>JAIRO DE OLIVEIRA RODRIGUES</t>
  </si>
  <si>
    <t>JEOVANE PAULINO DOS SANTOS</t>
  </si>
  <si>
    <t>JORGE MARTINS</t>
  </si>
  <si>
    <t>JOSELIA DA SILVA DOS SANTOS DE DEUS</t>
  </si>
  <si>
    <t>JOSENILTON DIAS DA PAIXÃO</t>
  </si>
  <si>
    <t>JUAREZ CONSTANTINO PATO</t>
  </si>
  <si>
    <t>KELLY CRISTINA FONSECA DE ALVARENGA BATISTA</t>
  </si>
  <si>
    <t>LAURENI TELES DE SOUZA</t>
  </si>
  <si>
    <t>LEONARDO BRAGANÇA SIQUEIRA MACHADO</t>
  </si>
  <si>
    <t>LINEA LOPES PEÇANHA</t>
  </si>
  <si>
    <t>LUCIANO MARINHO MONTEIRO</t>
  </si>
  <si>
    <t>LUIZ CARLOS GERVÁSIO</t>
  </si>
  <si>
    <t>LUIZ FELIPE DA SILVA TEIXEIRA</t>
  </si>
  <si>
    <t>MARCOS AURÉLIO MARTINS DE CARVALHO</t>
  </si>
  <si>
    <t>MARCOS ROBERTO ROMÃO DE OLIVEIRA JÚNIOR</t>
  </si>
  <si>
    <t>MÁRIO MENDONÇA</t>
  </si>
  <si>
    <t>MIGUEL ALCIR PORTO DE OLIVEIRA</t>
  </si>
  <si>
    <t>NELCI MOREIRA DA SILVA</t>
  </si>
  <si>
    <t>PAULO ANDRÉ DE OLIVEIRA COUTINHO</t>
  </si>
  <si>
    <t>PRISCILA TEIXEIRA SCHOTT</t>
  </si>
  <si>
    <t>RAQUEL DOS SANTOS INOCENCIO</t>
  </si>
  <si>
    <t>RAQUEL NASCIMENTO DA SILVA</t>
  </si>
  <si>
    <t>RENAN AUGUSTO RITA</t>
  </si>
  <si>
    <t>RENATA CARDOSO SOUZA</t>
  </si>
  <si>
    <t>RICHARDSON DE OLIVEIRA SOUZA</t>
  </si>
  <si>
    <t>ROGERIO DE BARCELOS ALVES</t>
  </si>
  <si>
    <t>ROGÉRIO LOPES DOS SANTOS</t>
  </si>
  <si>
    <t>SANDRA DA CONCEIÇÃO NOGUEIRA</t>
  </si>
  <si>
    <t>SANDRA LÚCIA DE SOUZA</t>
  </si>
  <si>
    <t>SÉRGIO MAGNO DA SILVA SCOTELARO</t>
  </si>
  <si>
    <t>SHELLMAIK BERNARDO</t>
  </si>
  <si>
    <t>STELA MARTINS DIAS PEREIRA</t>
  </si>
  <si>
    <t>TAMIRYS BARBOSA DE FREITAS</t>
  </si>
  <si>
    <t>VALDINEI SILVA DE SÁ</t>
  </si>
  <si>
    <t>VANESSA BATISTA RIBEIRO DA SILVA</t>
  </si>
  <si>
    <t>VANESSA DAUMAS TEIXEIRA</t>
  </si>
  <si>
    <t>VICTOR RUBENS DE CAMPOS ALVES</t>
  </si>
  <si>
    <t>WAGNER DOS SANTOS PINTO</t>
  </si>
  <si>
    <t>WALLACE ALVES DO COUTO</t>
  </si>
  <si>
    <t>WALNER NASCIMENTO RODRIGUES</t>
  </si>
  <si>
    <t>WALTER AZEVEDO DOS SANTOS</t>
  </si>
  <si>
    <t>WELLINGTON BARRETO MARQUES</t>
  </si>
  <si>
    <t>WILLIS FILIPE DA SILVA</t>
  </si>
  <si>
    <t>NOME DE ORDEM</t>
  </si>
  <si>
    <t>GARCIA</t>
  </si>
  <si>
    <t>MACIEL</t>
  </si>
  <si>
    <t>ANA CRISTINA</t>
  </si>
  <si>
    <t>ANA LUCIA</t>
  </si>
  <si>
    <t>BOA MORTE</t>
  </si>
  <si>
    <t>CAETANO</t>
  </si>
  <si>
    <t>ANTÔNIO CÉSAR</t>
  </si>
  <si>
    <t>XAVIER</t>
  </si>
  <si>
    <t>MILANEZ</t>
  </si>
  <si>
    <t>SANTANA</t>
  </si>
  <si>
    <t>ÁTTILA</t>
  </si>
  <si>
    <t>BENJAMIN</t>
  </si>
  <si>
    <t>VALDIMIR</t>
  </si>
  <si>
    <t>CAMILA</t>
  </si>
  <si>
    <t>CARLA ARAÚJO</t>
  </si>
  <si>
    <t>CUNHA</t>
  </si>
  <si>
    <t>HENRIQUE</t>
  </si>
  <si>
    <t>CARMOSINA</t>
  </si>
  <si>
    <t>CÁSSIO</t>
  </si>
  <si>
    <t>CÍNTIA</t>
  </si>
  <si>
    <t>SOARES</t>
  </si>
  <si>
    <t>CLAUDIMERE</t>
  </si>
  <si>
    <t>CUSTÓDIO</t>
  </si>
  <si>
    <t>EDINÉA</t>
  </si>
  <si>
    <t>TAYLOR</t>
  </si>
  <si>
    <t>MIRANDA</t>
  </si>
  <si>
    <t>EDUARDO</t>
  </si>
  <si>
    <t>ELISANGELA</t>
  </si>
  <si>
    <t>RODRIGUES</t>
  </si>
  <si>
    <t>EUNICE</t>
  </si>
  <si>
    <t>LUARA</t>
  </si>
  <si>
    <t>MOURA</t>
  </si>
  <si>
    <t>RUBIM</t>
  </si>
  <si>
    <t>CRUZ</t>
  </si>
  <si>
    <t>FERNANDA</t>
  </si>
  <si>
    <t>GABRIELA</t>
  </si>
  <si>
    <t>GERMANO</t>
  </si>
  <si>
    <t>AMORIM</t>
  </si>
  <si>
    <t>HERBENIA</t>
  </si>
  <si>
    <t>BRAGA</t>
  </si>
  <si>
    <t>ISABELLA</t>
  </si>
  <si>
    <t>OLIVEIRA</t>
  </si>
  <si>
    <t>PAULINO</t>
  </si>
  <si>
    <t>J. MARTINS</t>
  </si>
  <si>
    <t>JOSELIA</t>
  </si>
  <si>
    <t>DIAS</t>
  </si>
  <si>
    <t>JUAREZ</t>
  </si>
  <si>
    <t>KELLY</t>
  </si>
  <si>
    <t>LAURENI</t>
  </si>
  <si>
    <t>BRAGANÇA</t>
  </si>
  <si>
    <t>LÍNEA</t>
  </si>
  <si>
    <t>MONTEIRO</t>
  </si>
  <si>
    <t>GERVÁSIO</t>
  </si>
  <si>
    <t>TEIXEIRA</t>
  </si>
  <si>
    <t>CARVALHO</t>
  </si>
  <si>
    <t>ROMÃO</t>
  </si>
  <si>
    <t>ALCIR</t>
  </si>
  <si>
    <t>NELCI</t>
  </si>
  <si>
    <t>COUTINHO</t>
  </si>
  <si>
    <t>PRISCILA</t>
  </si>
  <si>
    <t>RAQUEL INOCÊNCIO</t>
  </si>
  <si>
    <t>RAQUEL</t>
  </si>
  <si>
    <t>AUGUSTO</t>
  </si>
  <si>
    <t>SOUZA</t>
  </si>
  <si>
    <t>RICHARDSON</t>
  </si>
  <si>
    <t>ALVES</t>
  </si>
  <si>
    <t>LOPES</t>
  </si>
  <si>
    <t>SANDRA</t>
  </si>
  <si>
    <t>SANDRA LÚCIA</t>
  </si>
  <si>
    <t>SCOTELARO</t>
  </si>
  <si>
    <t>BERNARDO</t>
  </si>
  <si>
    <t>STELA</t>
  </si>
  <si>
    <t>TAMIRYS</t>
  </si>
  <si>
    <t>VALDINEI</t>
  </si>
  <si>
    <t>VANESSA SILVA</t>
  </si>
  <si>
    <t>VANESSA</t>
  </si>
  <si>
    <t>CAMPOS</t>
  </si>
  <si>
    <t>SANTOS</t>
  </si>
  <si>
    <t>COUTO</t>
  </si>
  <si>
    <t>WALNER</t>
  </si>
  <si>
    <t>AZEVEDO</t>
  </si>
  <si>
    <t>BARRETO</t>
  </si>
  <si>
    <t>FILIPE</t>
  </si>
  <si>
    <t>Período Permitido</t>
  </si>
  <si>
    <t>1ª Opção</t>
  </si>
  <si>
    <t>2ª Opção</t>
  </si>
  <si>
    <t>3ª Opção</t>
  </si>
  <si>
    <t>JANEIRO</t>
  </si>
  <si>
    <t>FEVEREIRO</t>
  </si>
  <si>
    <t>TOTAL</t>
  </si>
  <si>
    <t>TOTAL DO ANO DE 2014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</si>
  <si>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</si>
  <si>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</si>
  <si>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</si>
  <si>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</si>
  <si>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</si>
  <si>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</si>
  <si>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</si>
  <si>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</si>
  <si>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</si>
  <si>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</si>
  <si>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CÉLIO SENA CALADO</t>
  </si>
  <si>
    <t>EUTON HENRIQUE DE SOUZA</t>
  </si>
  <si>
    <t>IZAIAS JORDÃO GONÇALVES</t>
  </si>
  <si>
    <t>JOSÉ CARLOS MOYSÉS DA COSTA</t>
  </si>
  <si>
    <r>
      <t>Carlos Henrique Martins Gonçalves – MAJ PM</t>
    </r>
    <r>
      <rPr>
        <sz val="10.5"/>
        <color rgb="FF000000"/>
        <rFont val="Calibri"/>
        <family val="2"/>
      </rPr>
      <t xml:space="preserve"> </t>
    </r>
  </si>
  <si>
    <r>
      <t>Comandante da Guarda Municipal</t>
    </r>
    <r>
      <rPr>
        <sz val="10.5"/>
        <color rgb="FF000000"/>
        <rFont val="Calibri"/>
        <family val="2"/>
      </rPr>
      <t xml:space="preserve"> </t>
    </r>
  </si>
  <si>
    <t>Lic. Med.</t>
  </si>
  <si>
    <t>CLAUDIMERE CARDOSO DOS SANTOS (Agosto)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</si>
</sst>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4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color theme="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.5"/>
      <name val="Arial"/>
      <family val="2"/>
    </font>
    <font>
      <b/>
      <sz val="10.5"/>
      <color theme="0"/>
      <name val="Arial"/>
      <family val="2"/>
    </font>
    <font>
      <sz val="10.5"/>
      <name val="Arial"/>
      <family val="2"/>
    </font>
    <font>
      <b/>
      <sz val="10.5"/>
      <color rgb="FF000000"/>
      <name val="Calibri"/>
      <family val="2"/>
    </font>
    <font>
      <sz val="10.5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14" fontId="0" fillId="2" borderId="6" xfId="0" applyNumberForma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4" fontId="6" fillId="0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6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164" fontId="0" fillId="0" borderId="0" xfId="3" applyNumberFormat="1" applyFont="1" applyAlignment="1">
      <alignment horizontal="center" vertical="center"/>
    </xf>
    <xf numFmtId="164" fontId="6" fillId="0" borderId="1" xfId="3" applyNumberFormat="1" applyFont="1" applyFill="1" applyBorder="1" applyAlignment="1">
      <alignment horizontal="center" vertical="center"/>
    </xf>
    <xf numFmtId="164" fontId="6" fillId="0" borderId="1" xfId="3" applyNumberFormat="1" applyFont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center"/>
    </xf>
    <xf numFmtId="164" fontId="6" fillId="0" borderId="0" xfId="3" applyNumberFormat="1" applyFont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" fontId="6" fillId="2" borderId="1" xfId="0" applyNumberFormat="1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164" fontId="5" fillId="3" borderId="15" xfId="3" applyNumberFormat="1" applyFont="1" applyFill="1" applyBorder="1" applyAlignment="1">
      <alignment horizontal="center" vertical="center"/>
    </xf>
    <xf numFmtId="14" fontId="5" fillId="3" borderId="15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4" fontId="6" fillId="0" borderId="11" xfId="3" applyNumberFormat="1" applyFont="1" applyFill="1" applyBorder="1" applyAlignment="1">
      <alignment horizontal="center" vertical="center"/>
    </xf>
    <xf numFmtId="14" fontId="6" fillId="0" borderId="1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17" fontId="6" fillId="2" borderId="11" xfId="0" applyNumberFormat="1" applyFont="1" applyFill="1" applyBorder="1" applyAlignment="1">
      <alignment horizontal="center" vertical="center"/>
    </xf>
    <xf numFmtId="14" fontId="6" fillId="2" borderId="11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7" fontId="6" fillId="2" borderId="2" xfId="0" applyNumberFormat="1" applyFont="1" applyFill="1" applyBorder="1" applyAlignment="1">
      <alignment horizontal="center" vertical="center"/>
    </xf>
    <xf numFmtId="17" fontId="6" fillId="0" borderId="1" xfId="0" applyNumberFormat="1" applyFont="1" applyBorder="1" applyAlignment="1">
      <alignment vertical="center"/>
    </xf>
    <xf numFmtId="17" fontId="6" fillId="0" borderId="4" xfId="0" applyNumberFormat="1" applyFont="1" applyBorder="1" applyAlignment="1">
      <alignment vertical="center"/>
    </xf>
    <xf numFmtId="17" fontId="3" fillId="0" borderId="1" xfId="0" applyNumberFormat="1" applyFont="1" applyBorder="1" applyAlignment="1">
      <alignment vertical="center"/>
    </xf>
    <xf numFmtId="17" fontId="6" fillId="0" borderId="2" xfId="0" applyNumberFormat="1" applyFont="1" applyBorder="1" applyAlignment="1">
      <alignment vertical="center"/>
    </xf>
    <xf numFmtId="17" fontId="6" fillId="0" borderId="5" xfId="0" applyNumberFormat="1" applyFont="1" applyBorder="1" applyAlignment="1">
      <alignment vertical="center"/>
    </xf>
    <xf numFmtId="17" fontId="6" fillId="0" borderId="11" xfId="0" applyNumberFormat="1" applyFont="1" applyBorder="1" applyAlignment="1">
      <alignment vertical="center"/>
    </xf>
    <xf numFmtId="0" fontId="8" fillId="0" borderId="0" xfId="0" applyFont="1"/>
    <xf numFmtId="164" fontId="8" fillId="0" borderId="0" xfId="0" applyNumberFormat="1" applyFont="1"/>
    <xf numFmtId="17" fontId="3" fillId="0" borderId="4" xfId="0" applyNumberFormat="1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164" fontId="10" fillId="3" borderId="1" xfId="3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164" fontId="11" fillId="0" borderId="1" xfId="3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164" fontId="11" fillId="0" borderId="1" xfId="3" applyNumberFormat="1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164" fontId="9" fillId="0" borderId="1" xfId="3" applyNumberFormat="1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164" fontId="9" fillId="0" borderId="0" xfId="3" applyNumberFormat="1" applyFont="1" applyBorder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164" fontId="11" fillId="0" borderId="1" xfId="3" applyNumberFormat="1" applyFont="1" applyFill="1" applyBorder="1" applyAlignment="1">
      <alignment horizontal="center" vertical="center"/>
    </xf>
    <xf numFmtId="164" fontId="11" fillId="0" borderId="1" xfId="3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164" fontId="11" fillId="0" borderId="1" xfId="3" applyNumberFormat="1" applyFont="1" applyFill="1" applyBorder="1" applyAlignment="1">
      <alignment vertical="center"/>
    </xf>
    <xf numFmtId="164" fontId="11" fillId="0" borderId="1" xfId="3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horizontal="left"/>
    </xf>
    <xf numFmtId="0" fontId="11" fillId="5" borderId="1" xfId="0" applyFont="1" applyFill="1" applyBorder="1" applyAlignment="1">
      <alignment horizontal="left" vertical="center"/>
    </xf>
    <xf numFmtId="164" fontId="11" fillId="5" borderId="1" xfId="3" applyNumberFormat="1" applyFont="1" applyFill="1" applyBorder="1" applyAlignment="1">
      <alignment horizontal="left" vertical="center"/>
    </xf>
    <xf numFmtId="0" fontId="11" fillId="5" borderId="1" xfId="0" applyFont="1" applyFill="1" applyBorder="1" applyAlignment="1">
      <alignment vertical="center"/>
    </xf>
    <xf numFmtId="164" fontId="11" fillId="5" borderId="1" xfId="3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vertical="center"/>
    </xf>
    <xf numFmtId="164" fontId="11" fillId="6" borderId="1" xfId="3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9" xfId="0" applyFont="1" applyBorder="1" applyAlignment="1">
      <alignment horizontal="center"/>
    </xf>
  </cellXfs>
  <cellStyles count="4">
    <cellStyle name="Normal" xfId="0" builtinId="0"/>
    <cellStyle name="Normal 2" xfId="1"/>
    <cellStyle name="Separador de milhares" xfId="3" builtinId="3"/>
    <cellStyle name="Separador de milhares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2" filterMode="1">
    <pageSetUpPr fitToPage="1"/>
  </sheetPr>
  <dimension ref="A1:Q90"/>
  <sheetViews>
    <sheetView workbookViewId="0">
      <pane xSplit="1" ySplit="7" topLeftCell="I8" activePane="bottomRight" state="frozen"/>
      <selection pane="topRight" activeCell="B1" sqref="B1"/>
      <selection pane="bottomLeft" activeCell="A8" sqref="A8"/>
      <selection pane="bottomRight" activeCell="J94" sqref="J94"/>
    </sheetView>
  </sheetViews>
  <sheetFormatPr defaultColWidth="8.85546875" defaultRowHeight="12.75"/>
  <cols>
    <col min="1" max="1" width="49.85546875" style="1" bestFit="1" customWidth="1"/>
    <col min="2" max="2" width="21.42578125" style="1" customWidth="1"/>
    <col min="3" max="3" width="15" style="22" customWidth="1"/>
    <col min="4" max="4" width="13.5703125" style="14" bestFit="1" customWidth="1"/>
    <col min="5" max="5" width="28.28515625" style="14" customWidth="1"/>
    <col min="6" max="6" width="11.42578125" style="1" customWidth="1"/>
    <col min="7" max="7" width="11.42578125" customWidth="1"/>
    <col min="8" max="8" width="19.140625" customWidth="1"/>
    <col min="9" max="10" width="10.42578125" customWidth="1"/>
    <col min="11" max="11" width="19.140625" customWidth="1"/>
    <col min="12" max="13" width="11.140625" style="1" customWidth="1"/>
    <col min="14" max="14" width="19.140625" customWidth="1"/>
    <col min="15" max="17" width="16.85546875" customWidth="1"/>
  </cols>
  <sheetData>
    <row r="1" spans="1:17" ht="27.95" customHeight="1">
      <c r="A1" s="83" t="s">
        <v>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3" spans="1:17" ht="13.5" thickBot="1"/>
    <row r="4" spans="1:17" s="1" customFormat="1">
      <c r="A4" s="2" t="s">
        <v>4</v>
      </c>
      <c r="C4" s="22"/>
      <c r="D4" s="14"/>
      <c r="E4" s="14"/>
    </row>
    <row r="5" spans="1:17" s="1" customFormat="1" ht="13.5" thickBot="1">
      <c r="A5" s="3">
        <f ca="1">TODAY()</f>
        <v>41941</v>
      </c>
      <c r="C5" s="22"/>
      <c r="D5" s="14"/>
      <c r="E5" s="14"/>
    </row>
    <row r="6" spans="1:17" s="13" customFormat="1" ht="18.75" customHeight="1">
      <c r="A6" s="31" t="s">
        <v>7</v>
      </c>
      <c r="B6" s="32" t="s">
        <v>103</v>
      </c>
      <c r="C6" s="33" t="s">
        <v>6</v>
      </c>
      <c r="D6" s="34" t="s">
        <v>8</v>
      </c>
      <c r="E6" s="34" t="s">
        <v>14</v>
      </c>
      <c r="F6" s="82" t="s">
        <v>0</v>
      </c>
      <c r="G6" s="82"/>
      <c r="H6" s="32" t="s">
        <v>1</v>
      </c>
      <c r="I6" s="82" t="s">
        <v>187</v>
      </c>
      <c r="J6" s="82"/>
      <c r="K6" s="32" t="s">
        <v>3</v>
      </c>
      <c r="L6" s="82" t="s">
        <v>2</v>
      </c>
      <c r="M6" s="82"/>
      <c r="N6" s="32" t="s">
        <v>1</v>
      </c>
      <c r="O6" s="32" t="s">
        <v>188</v>
      </c>
      <c r="P6" s="32" t="s">
        <v>189</v>
      </c>
      <c r="Q6" s="35" t="s">
        <v>190</v>
      </c>
    </row>
    <row r="7" spans="1:17" s="9" customFormat="1" ht="18.75" hidden="1" customHeight="1">
      <c r="A7" s="36" t="s">
        <v>15</v>
      </c>
      <c r="B7" s="37" t="s">
        <v>104</v>
      </c>
      <c r="C7" s="38">
        <v>18635</v>
      </c>
      <c r="D7" s="39">
        <v>40189</v>
      </c>
      <c r="E7" s="39" t="s">
        <v>17</v>
      </c>
      <c r="F7" s="39">
        <v>41285</v>
      </c>
      <c r="G7" s="39">
        <f>F7+364</f>
        <v>41649</v>
      </c>
      <c r="H7" s="40" t="str">
        <f t="shared" ref="H7:H38" ca="1" si="0">IF(G7&lt;$A$5,"Férias Vencidas","Férias Não Vencidas")</f>
        <v>Férias Vencidas</v>
      </c>
      <c r="I7" s="41">
        <f t="shared" ref="I7:I12" si="1">G7+30</f>
        <v>41679</v>
      </c>
      <c r="J7" s="41">
        <f t="shared" ref="J7:J11" si="2">K7</f>
        <v>41985</v>
      </c>
      <c r="K7" s="42">
        <f t="shared" ref="K7:K56" si="3">G7+336</f>
        <v>41985</v>
      </c>
      <c r="L7" s="39"/>
      <c r="M7" s="39">
        <f>L7+29</f>
        <v>29</v>
      </c>
      <c r="N7" s="40" t="str">
        <f t="shared" ref="N7:N70" si="4">IF(L7&lt;G7,"Férias Não Vencidas",IF(L7&gt;K7,"Férias em Dobro","Dentro do Prazo"))</f>
        <v>Férias Não Vencidas</v>
      </c>
      <c r="O7" s="51">
        <v>41671</v>
      </c>
      <c r="P7" s="43"/>
      <c r="Q7" s="44"/>
    </row>
    <row r="8" spans="1:17" s="9" customFormat="1" ht="18.75" customHeight="1">
      <c r="A8" s="27" t="s">
        <v>18</v>
      </c>
      <c r="B8" s="5" t="s">
        <v>105</v>
      </c>
      <c r="C8" s="23">
        <v>15478</v>
      </c>
      <c r="D8" s="6">
        <v>39630</v>
      </c>
      <c r="E8" s="6" t="s">
        <v>17</v>
      </c>
      <c r="F8" s="6">
        <v>41091</v>
      </c>
      <c r="G8" s="6">
        <f>F8+364</f>
        <v>41455</v>
      </c>
      <c r="H8" s="7" t="str">
        <f t="shared" ca="1" si="0"/>
        <v>Férias Vencidas</v>
      </c>
      <c r="I8" s="30">
        <f t="shared" si="1"/>
        <v>41485</v>
      </c>
      <c r="J8" s="30">
        <f t="shared" si="2"/>
        <v>41791</v>
      </c>
      <c r="K8" s="8">
        <f t="shared" si="3"/>
        <v>41791</v>
      </c>
      <c r="L8" s="6"/>
      <c r="M8" s="6">
        <f t="shared" ref="M8:M18" si="5">L8+29</f>
        <v>29</v>
      </c>
      <c r="N8" s="7" t="str">
        <f t="shared" si="4"/>
        <v>Férias Não Vencidas</v>
      </c>
      <c r="O8" s="46">
        <v>41640</v>
      </c>
      <c r="P8" s="16"/>
      <c r="Q8" s="19"/>
    </row>
    <row r="9" spans="1:17" s="9" customFormat="1" ht="18.75" hidden="1" customHeight="1">
      <c r="A9" s="27" t="s">
        <v>19</v>
      </c>
      <c r="B9" s="5" t="s">
        <v>106</v>
      </c>
      <c r="C9" s="23">
        <v>3376</v>
      </c>
      <c r="D9" s="6">
        <v>33368</v>
      </c>
      <c r="E9" s="6" t="s">
        <v>40</v>
      </c>
      <c r="F9" s="6">
        <v>41039</v>
      </c>
      <c r="G9" s="6">
        <f>F9+364</f>
        <v>41403</v>
      </c>
      <c r="H9" s="7" t="str">
        <f t="shared" ca="1" si="0"/>
        <v>Férias Vencidas</v>
      </c>
      <c r="I9" s="30">
        <f t="shared" si="1"/>
        <v>41433</v>
      </c>
      <c r="J9" s="30">
        <f t="shared" si="2"/>
        <v>41739</v>
      </c>
      <c r="K9" s="8">
        <f t="shared" si="3"/>
        <v>41739</v>
      </c>
      <c r="L9" s="6"/>
      <c r="M9" s="6">
        <f t="shared" si="5"/>
        <v>29</v>
      </c>
      <c r="N9" s="7" t="str">
        <f t="shared" si="4"/>
        <v>Férias Não Vencidas</v>
      </c>
      <c r="O9" s="48">
        <v>41730</v>
      </c>
      <c r="P9" s="16"/>
      <c r="Q9" s="19"/>
    </row>
    <row r="10" spans="1:17" s="9" customFormat="1" ht="18.75" hidden="1" customHeight="1">
      <c r="A10" s="27" t="s">
        <v>20</v>
      </c>
      <c r="B10" s="5" t="s">
        <v>107</v>
      </c>
      <c r="C10" s="23">
        <v>3392</v>
      </c>
      <c r="D10" s="6">
        <v>33368</v>
      </c>
      <c r="E10" s="6" t="s">
        <v>17</v>
      </c>
      <c r="F10" s="6">
        <v>41404</v>
      </c>
      <c r="G10" s="6">
        <f t="shared" ref="G10:G73" si="6">F10+364</f>
        <v>41768</v>
      </c>
      <c r="H10" s="7" t="str">
        <f t="shared" ca="1" si="0"/>
        <v>Férias Vencidas</v>
      </c>
      <c r="I10" s="30">
        <f t="shared" si="1"/>
        <v>41798</v>
      </c>
      <c r="J10" s="30">
        <f t="shared" si="2"/>
        <v>42104</v>
      </c>
      <c r="K10" s="8">
        <f t="shared" si="3"/>
        <v>42104</v>
      </c>
      <c r="L10" s="6"/>
      <c r="M10" s="6">
        <f t="shared" si="5"/>
        <v>29</v>
      </c>
      <c r="N10" s="7" t="str">
        <f t="shared" si="4"/>
        <v>Férias Não Vencidas</v>
      </c>
      <c r="O10" s="46">
        <v>41852</v>
      </c>
      <c r="P10" s="16"/>
      <c r="Q10" s="19"/>
    </row>
    <row r="11" spans="1:17" s="9" customFormat="1" ht="18.75" hidden="1" customHeight="1">
      <c r="A11" s="27" t="s">
        <v>21</v>
      </c>
      <c r="B11" s="5" t="s">
        <v>108</v>
      </c>
      <c r="C11" s="23">
        <v>18162</v>
      </c>
      <c r="D11" s="6">
        <v>39980</v>
      </c>
      <c r="E11" s="6" t="s">
        <v>17</v>
      </c>
      <c r="F11" s="6">
        <v>41441</v>
      </c>
      <c r="G11" s="6">
        <f t="shared" si="6"/>
        <v>41805</v>
      </c>
      <c r="H11" s="7" t="str">
        <f t="shared" ca="1" si="0"/>
        <v>Férias Vencidas</v>
      </c>
      <c r="I11" s="30">
        <f t="shared" si="1"/>
        <v>41835</v>
      </c>
      <c r="J11" s="30">
        <f t="shared" si="2"/>
        <v>42141</v>
      </c>
      <c r="K11" s="8">
        <f t="shared" si="3"/>
        <v>42141</v>
      </c>
      <c r="L11" s="6"/>
      <c r="M11" s="6">
        <f t="shared" si="5"/>
        <v>29</v>
      </c>
      <c r="N11" s="7" t="str">
        <f t="shared" si="4"/>
        <v>Férias Não Vencidas</v>
      </c>
      <c r="O11" s="46">
        <v>41821</v>
      </c>
      <c r="P11" s="16"/>
      <c r="Q11" s="19"/>
    </row>
    <row r="12" spans="1:17" s="9" customFormat="1" ht="18.75" hidden="1" customHeight="1">
      <c r="A12" s="27" t="s">
        <v>22</v>
      </c>
      <c r="B12" s="5" t="s">
        <v>109</v>
      </c>
      <c r="C12" s="23">
        <v>4997</v>
      </c>
      <c r="D12" s="6">
        <v>34029</v>
      </c>
      <c r="E12" s="6" t="s">
        <v>17</v>
      </c>
      <c r="F12" s="6">
        <v>41334</v>
      </c>
      <c r="G12" s="6">
        <f t="shared" si="6"/>
        <v>41698</v>
      </c>
      <c r="H12" s="7" t="str">
        <f t="shared" ca="1" si="0"/>
        <v>Férias Vencidas</v>
      </c>
      <c r="I12" s="30">
        <f t="shared" si="1"/>
        <v>41728</v>
      </c>
      <c r="J12" s="30">
        <f>K12</f>
        <v>42034</v>
      </c>
      <c r="K12" s="8">
        <f t="shared" si="3"/>
        <v>42034</v>
      </c>
      <c r="L12" s="6"/>
      <c r="M12" s="6">
        <f t="shared" si="5"/>
        <v>29</v>
      </c>
      <c r="N12" s="7" t="str">
        <f t="shared" si="4"/>
        <v>Férias Não Vencidas</v>
      </c>
      <c r="O12" s="46">
        <v>41791</v>
      </c>
      <c r="P12" s="16"/>
      <c r="Q12" s="19"/>
    </row>
    <row r="13" spans="1:17" s="9" customFormat="1" ht="18.75" hidden="1" customHeight="1">
      <c r="A13" s="27" t="s">
        <v>23</v>
      </c>
      <c r="B13" s="5" t="s">
        <v>110</v>
      </c>
      <c r="C13" s="23">
        <v>1157</v>
      </c>
      <c r="D13" s="6">
        <v>31432</v>
      </c>
      <c r="E13" s="6" t="s">
        <v>17</v>
      </c>
      <c r="F13" s="6">
        <v>41294</v>
      </c>
      <c r="G13" s="6">
        <f t="shared" si="6"/>
        <v>41658</v>
      </c>
      <c r="H13" s="7" t="str">
        <f t="shared" ca="1" si="0"/>
        <v>Férias Vencidas</v>
      </c>
      <c r="I13" s="30">
        <f t="shared" ref="I13:I76" si="7">G13+30</f>
        <v>41688</v>
      </c>
      <c r="J13" s="30">
        <f t="shared" ref="J13:J76" si="8">K13</f>
        <v>41994</v>
      </c>
      <c r="K13" s="8">
        <f t="shared" si="3"/>
        <v>41994</v>
      </c>
      <c r="L13" s="6"/>
      <c r="M13" s="6">
        <f t="shared" si="5"/>
        <v>29</v>
      </c>
      <c r="N13" s="7" t="str">
        <f t="shared" si="4"/>
        <v>Férias Não Vencidas</v>
      </c>
      <c r="O13" s="46">
        <v>41974</v>
      </c>
      <c r="P13" s="16"/>
      <c r="Q13" s="19"/>
    </row>
    <row r="14" spans="1:17" s="9" customFormat="1" ht="18.75" hidden="1" customHeight="1">
      <c r="A14" s="27" t="s">
        <v>24</v>
      </c>
      <c r="B14" s="5" t="s">
        <v>111</v>
      </c>
      <c r="C14" s="23">
        <v>1170</v>
      </c>
      <c r="D14" s="6">
        <v>31432</v>
      </c>
      <c r="E14" s="6" t="s">
        <v>17</v>
      </c>
      <c r="F14" s="6">
        <v>41294</v>
      </c>
      <c r="G14" s="6">
        <f t="shared" si="6"/>
        <v>41658</v>
      </c>
      <c r="H14" s="7" t="str">
        <f t="shared" ca="1" si="0"/>
        <v>Férias Vencidas</v>
      </c>
      <c r="I14" s="30">
        <f t="shared" si="7"/>
        <v>41688</v>
      </c>
      <c r="J14" s="30">
        <f t="shared" si="8"/>
        <v>41994</v>
      </c>
      <c r="K14" s="8">
        <f t="shared" si="3"/>
        <v>41994</v>
      </c>
      <c r="L14" s="6"/>
      <c r="M14" s="6">
        <f t="shared" si="5"/>
        <v>29</v>
      </c>
      <c r="N14" s="7" t="str">
        <f t="shared" si="4"/>
        <v>Férias Não Vencidas</v>
      </c>
      <c r="O14" s="46">
        <v>41671</v>
      </c>
      <c r="P14" s="16"/>
      <c r="Q14" s="19"/>
    </row>
    <row r="15" spans="1:17" s="9" customFormat="1" ht="18.75" hidden="1" customHeight="1">
      <c r="A15" s="27" t="s">
        <v>25</v>
      </c>
      <c r="B15" s="5" t="s">
        <v>112</v>
      </c>
      <c r="C15" s="23">
        <v>15947</v>
      </c>
      <c r="D15" s="6">
        <v>39699</v>
      </c>
      <c r="E15" s="6" t="s">
        <v>17</v>
      </c>
      <c r="F15" s="6">
        <v>41525</v>
      </c>
      <c r="G15" s="6">
        <f t="shared" si="6"/>
        <v>41889</v>
      </c>
      <c r="H15" s="7" t="str">
        <f t="shared" ca="1" si="0"/>
        <v>Férias Vencidas</v>
      </c>
      <c r="I15" s="30">
        <f t="shared" si="7"/>
        <v>41919</v>
      </c>
      <c r="J15" s="30">
        <f t="shared" si="8"/>
        <v>42225</v>
      </c>
      <c r="K15" s="8">
        <f t="shared" si="3"/>
        <v>42225</v>
      </c>
      <c r="L15" s="6"/>
      <c r="M15" s="6">
        <f t="shared" si="5"/>
        <v>29</v>
      </c>
      <c r="N15" s="7" t="str">
        <f t="shared" si="4"/>
        <v>Férias Não Vencidas</v>
      </c>
      <c r="O15" s="46">
        <v>41913</v>
      </c>
      <c r="P15" s="16"/>
      <c r="Q15" s="19"/>
    </row>
    <row r="16" spans="1:17" s="9" customFormat="1" ht="18.75" customHeight="1">
      <c r="A16" s="27" t="s">
        <v>26</v>
      </c>
      <c r="B16" s="5" t="s">
        <v>113</v>
      </c>
      <c r="C16" s="23">
        <v>17871</v>
      </c>
      <c r="D16" s="6">
        <v>39940</v>
      </c>
      <c r="E16" s="6" t="s">
        <v>17</v>
      </c>
      <c r="F16" s="6">
        <v>41036</v>
      </c>
      <c r="G16" s="6">
        <f t="shared" si="6"/>
        <v>41400</v>
      </c>
      <c r="H16" s="7" t="str">
        <f t="shared" ca="1" si="0"/>
        <v>Férias Vencidas</v>
      </c>
      <c r="I16" s="30">
        <f t="shared" si="7"/>
        <v>41430</v>
      </c>
      <c r="J16" s="30">
        <f t="shared" si="8"/>
        <v>41736</v>
      </c>
      <c r="K16" s="8">
        <f t="shared" si="3"/>
        <v>41736</v>
      </c>
      <c r="L16" s="6"/>
      <c r="M16" s="6">
        <f t="shared" si="5"/>
        <v>29</v>
      </c>
      <c r="N16" s="7" t="str">
        <f t="shared" si="4"/>
        <v>Férias Não Vencidas</v>
      </c>
      <c r="O16" s="46">
        <v>41640</v>
      </c>
      <c r="P16" s="46">
        <v>41671</v>
      </c>
      <c r="Q16" s="47">
        <v>41730</v>
      </c>
    </row>
    <row r="17" spans="1:17" s="9" customFormat="1" ht="18.75" hidden="1" customHeight="1">
      <c r="A17" s="27" t="s">
        <v>27</v>
      </c>
      <c r="B17" s="5" t="s">
        <v>114</v>
      </c>
      <c r="C17" s="23">
        <v>17870</v>
      </c>
      <c r="D17" s="6">
        <v>39947</v>
      </c>
      <c r="E17" s="6" t="s">
        <v>17</v>
      </c>
      <c r="F17" s="6">
        <v>41408</v>
      </c>
      <c r="G17" s="6">
        <f t="shared" si="6"/>
        <v>41772</v>
      </c>
      <c r="H17" s="7" t="str">
        <f t="shared" ca="1" si="0"/>
        <v>Férias Vencidas</v>
      </c>
      <c r="I17" s="30">
        <f t="shared" si="7"/>
        <v>41802</v>
      </c>
      <c r="J17" s="30">
        <f t="shared" si="8"/>
        <v>42108</v>
      </c>
      <c r="K17" s="8">
        <f t="shared" si="3"/>
        <v>42108</v>
      </c>
      <c r="L17" s="6"/>
      <c r="M17" s="6">
        <f t="shared" si="5"/>
        <v>29</v>
      </c>
      <c r="N17" s="7" t="str">
        <f t="shared" si="4"/>
        <v>Férias Não Vencidas</v>
      </c>
      <c r="O17" s="46">
        <v>41974</v>
      </c>
      <c r="P17" s="46">
        <v>41944</v>
      </c>
      <c r="Q17" s="47">
        <v>41913</v>
      </c>
    </row>
    <row r="18" spans="1:17" s="9" customFormat="1" ht="18.75" hidden="1" customHeight="1">
      <c r="A18" s="27" t="s">
        <v>28</v>
      </c>
      <c r="B18" s="5" t="s">
        <v>115</v>
      </c>
      <c r="C18" s="23">
        <v>28811</v>
      </c>
      <c r="D18" s="6">
        <v>41393</v>
      </c>
      <c r="E18" s="6" t="s">
        <v>17</v>
      </c>
      <c r="F18" s="6">
        <f>D18</f>
        <v>41393</v>
      </c>
      <c r="G18" s="6">
        <f t="shared" si="6"/>
        <v>41757</v>
      </c>
      <c r="H18" s="7" t="str">
        <f t="shared" ca="1" si="0"/>
        <v>Férias Vencidas</v>
      </c>
      <c r="I18" s="30">
        <f t="shared" si="7"/>
        <v>41787</v>
      </c>
      <c r="J18" s="30">
        <f t="shared" si="8"/>
        <v>42093</v>
      </c>
      <c r="K18" s="8">
        <f t="shared" si="3"/>
        <v>42093</v>
      </c>
      <c r="L18" s="6"/>
      <c r="M18" s="18">
        <f t="shared" si="5"/>
        <v>29</v>
      </c>
      <c r="N18" s="7" t="str">
        <f t="shared" si="4"/>
        <v>Férias Não Vencidas</v>
      </c>
      <c r="O18" s="48">
        <v>41791</v>
      </c>
      <c r="P18" s="16"/>
      <c r="Q18" s="19"/>
    </row>
    <row r="19" spans="1:17" s="9" customFormat="1" ht="18.75" hidden="1" customHeight="1">
      <c r="A19" s="27" t="s">
        <v>29</v>
      </c>
      <c r="B19" s="5" t="s">
        <v>116</v>
      </c>
      <c r="C19" s="23">
        <v>16083</v>
      </c>
      <c r="D19" s="6">
        <v>39820</v>
      </c>
      <c r="E19" s="6" t="s">
        <v>17</v>
      </c>
      <c r="F19" s="6">
        <v>41281</v>
      </c>
      <c r="G19" s="6">
        <f t="shared" si="6"/>
        <v>41645</v>
      </c>
      <c r="H19" s="7" t="str">
        <f t="shared" ca="1" si="0"/>
        <v>Férias Vencidas</v>
      </c>
      <c r="I19" s="30">
        <f t="shared" si="7"/>
        <v>41675</v>
      </c>
      <c r="J19" s="30">
        <f t="shared" si="8"/>
        <v>41981</v>
      </c>
      <c r="K19" s="8">
        <f t="shared" si="3"/>
        <v>41981</v>
      </c>
      <c r="L19" s="6"/>
      <c r="M19" s="6">
        <f>L19+29</f>
        <v>29</v>
      </c>
      <c r="N19" s="7" t="str">
        <f t="shared" si="4"/>
        <v>Férias Não Vencidas</v>
      </c>
      <c r="O19" s="46">
        <v>41883</v>
      </c>
      <c r="P19" s="16"/>
      <c r="Q19" s="19"/>
    </row>
    <row r="20" spans="1:17" s="9" customFormat="1" ht="18.75" hidden="1" customHeight="1">
      <c r="A20" s="27" t="s">
        <v>30</v>
      </c>
      <c r="B20" s="5" t="s">
        <v>117</v>
      </c>
      <c r="C20" s="23">
        <v>28653</v>
      </c>
      <c r="D20" s="6">
        <v>41358</v>
      </c>
      <c r="E20" s="6" t="s">
        <v>17</v>
      </c>
      <c r="F20" s="6">
        <f>D20</f>
        <v>41358</v>
      </c>
      <c r="G20" s="6">
        <f t="shared" si="6"/>
        <v>41722</v>
      </c>
      <c r="H20" s="7" t="str">
        <f t="shared" ca="1" si="0"/>
        <v>Férias Vencidas</v>
      </c>
      <c r="I20" s="30">
        <f t="shared" si="7"/>
        <v>41752</v>
      </c>
      <c r="J20" s="30">
        <f t="shared" si="8"/>
        <v>42058</v>
      </c>
      <c r="K20" s="8">
        <f t="shared" si="3"/>
        <v>42058</v>
      </c>
      <c r="L20" s="6"/>
      <c r="M20" s="18">
        <f t="shared" ref="M20:M21" si="9">L20+29</f>
        <v>29</v>
      </c>
      <c r="N20" s="7" t="str">
        <f t="shared" si="4"/>
        <v>Férias Não Vencidas</v>
      </c>
      <c r="O20" s="48">
        <v>41883</v>
      </c>
      <c r="P20" s="46"/>
      <c r="Q20" s="47"/>
    </row>
    <row r="21" spans="1:17" s="9" customFormat="1" ht="18.75" hidden="1" customHeight="1">
      <c r="A21" s="27" t="s">
        <v>31</v>
      </c>
      <c r="B21" s="5" t="s">
        <v>118</v>
      </c>
      <c r="C21" s="23">
        <v>27100</v>
      </c>
      <c r="D21" s="6">
        <v>41260</v>
      </c>
      <c r="E21" s="6" t="s">
        <v>17</v>
      </c>
      <c r="F21" s="6">
        <f>D21</f>
        <v>41260</v>
      </c>
      <c r="G21" s="6">
        <f t="shared" si="6"/>
        <v>41624</v>
      </c>
      <c r="H21" s="7" t="str">
        <f t="shared" ca="1" si="0"/>
        <v>Férias Vencidas</v>
      </c>
      <c r="I21" s="30">
        <f t="shared" si="7"/>
        <v>41654</v>
      </c>
      <c r="J21" s="30">
        <f t="shared" si="8"/>
        <v>41960</v>
      </c>
      <c r="K21" s="8">
        <f t="shared" si="3"/>
        <v>41960</v>
      </c>
      <c r="L21" s="6"/>
      <c r="M21" s="18">
        <f t="shared" si="9"/>
        <v>29</v>
      </c>
      <c r="N21" s="7" t="str">
        <f t="shared" si="4"/>
        <v>Férias Não Vencidas</v>
      </c>
      <c r="O21" s="48">
        <v>41883</v>
      </c>
      <c r="P21" s="46"/>
      <c r="Q21" s="47"/>
    </row>
    <row r="22" spans="1:17" s="9" customFormat="1" ht="18.75" hidden="1" customHeight="1">
      <c r="A22" s="27" t="s">
        <v>32</v>
      </c>
      <c r="B22" s="5" t="s">
        <v>119</v>
      </c>
      <c r="C22" s="23">
        <v>16084</v>
      </c>
      <c r="D22" s="6">
        <v>39820</v>
      </c>
      <c r="E22" s="6" t="s">
        <v>33</v>
      </c>
      <c r="F22" s="6" t="s">
        <v>16</v>
      </c>
      <c r="G22" s="6" t="s">
        <v>16</v>
      </c>
      <c r="H22" s="7" t="str">
        <f t="shared" ca="1" si="0"/>
        <v>Férias Não Vencidas</v>
      </c>
      <c r="I22" s="30" t="e">
        <f t="shared" si="7"/>
        <v>#VALUE!</v>
      </c>
      <c r="J22" s="30" t="e">
        <f t="shared" si="8"/>
        <v>#VALUE!</v>
      </c>
      <c r="K22" s="8" t="e">
        <f t="shared" si="3"/>
        <v>#VALUE!</v>
      </c>
      <c r="L22" s="6"/>
      <c r="M22" s="6" t="s">
        <v>16</v>
      </c>
      <c r="N22" s="7" t="str">
        <f t="shared" si="4"/>
        <v>Férias Não Vencidas</v>
      </c>
      <c r="O22" s="48">
        <v>41730</v>
      </c>
      <c r="P22" s="16"/>
      <c r="Q22" s="19"/>
    </row>
    <row r="23" spans="1:17" s="9" customFormat="1" ht="18.75" hidden="1" customHeight="1">
      <c r="A23" s="27" t="s">
        <v>34</v>
      </c>
      <c r="B23" s="5" t="s">
        <v>120</v>
      </c>
      <c r="C23" s="23">
        <v>4965</v>
      </c>
      <c r="D23" s="6">
        <v>34029</v>
      </c>
      <c r="E23" s="6" t="s">
        <v>17</v>
      </c>
      <c r="F23" s="6">
        <v>41334</v>
      </c>
      <c r="G23" s="6">
        <f t="shared" si="6"/>
        <v>41698</v>
      </c>
      <c r="H23" s="7" t="str">
        <f t="shared" ca="1" si="0"/>
        <v>Férias Vencidas</v>
      </c>
      <c r="I23" s="30">
        <f t="shared" si="7"/>
        <v>41728</v>
      </c>
      <c r="J23" s="30">
        <f t="shared" si="8"/>
        <v>42034</v>
      </c>
      <c r="K23" s="8">
        <f t="shared" si="3"/>
        <v>42034</v>
      </c>
      <c r="L23" s="6"/>
      <c r="M23" s="6">
        <f t="shared" ref="M23:M25" si="10">L23+29</f>
        <v>29</v>
      </c>
      <c r="N23" s="7" t="str">
        <f t="shared" si="4"/>
        <v>Férias Não Vencidas</v>
      </c>
      <c r="O23" s="46">
        <v>41821</v>
      </c>
      <c r="P23" s="46"/>
      <c r="Q23" s="47">
        <v>41852</v>
      </c>
    </row>
    <row r="24" spans="1:17" s="9" customFormat="1" ht="18.75" hidden="1" customHeight="1">
      <c r="A24" s="27" t="s">
        <v>35</v>
      </c>
      <c r="B24" s="5" t="s">
        <v>121</v>
      </c>
      <c r="C24" s="23">
        <v>3381</v>
      </c>
      <c r="D24" s="6">
        <v>33368</v>
      </c>
      <c r="E24" s="6" t="s">
        <v>40</v>
      </c>
      <c r="F24" s="6">
        <v>41404</v>
      </c>
      <c r="G24" s="6">
        <f t="shared" si="6"/>
        <v>41768</v>
      </c>
      <c r="H24" s="7" t="str">
        <f t="shared" ca="1" si="0"/>
        <v>Férias Vencidas</v>
      </c>
      <c r="I24" s="30">
        <f t="shared" si="7"/>
        <v>41798</v>
      </c>
      <c r="J24" s="30">
        <f t="shared" si="8"/>
        <v>42104</v>
      </c>
      <c r="K24" s="8">
        <f t="shared" si="3"/>
        <v>42104</v>
      </c>
      <c r="L24" s="6"/>
      <c r="M24" s="6">
        <f t="shared" si="10"/>
        <v>29</v>
      </c>
      <c r="N24" s="7" t="str">
        <f t="shared" si="4"/>
        <v>Férias Não Vencidas</v>
      </c>
      <c r="O24" s="48">
        <v>41791</v>
      </c>
      <c r="P24" s="16"/>
      <c r="Q24" s="19"/>
    </row>
    <row r="25" spans="1:17" s="9" customFormat="1" ht="18.75" hidden="1" customHeight="1">
      <c r="A25" s="27" t="s">
        <v>36</v>
      </c>
      <c r="B25" s="5" t="s">
        <v>122</v>
      </c>
      <c r="C25" s="23">
        <v>28793</v>
      </c>
      <c r="D25" s="6">
        <v>41393</v>
      </c>
      <c r="E25" s="6" t="s">
        <v>17</v>
      </c>
      <c r="F25" s="6">
        <f>D25</f>
        <v>41393</v>
      </c>
      <c r="G25" s="6">
        <f t="shared" si="6"/>
        <v>41757</v>
      </c>
      <c r="H25" s="7" t="str">
        <f t="shared" ca="1" si="0"/>
        <v>Férias Vencidas</v>
      </c>
      <c r="I25" s="30">
        <f t="shared" si="7"/>
        <v>41787</v>
      </c>
      <c r="J25" s="30">
        <f t="shared" si="8"/>
        <v>42093</v>
      </c>
      <c r="K25" s="8">
        <f t="shared" si="3"/>
        <v>42093</v>
      </c>
      <c r="L25" s="6"/>
      <c r="M25" s="18">
        <f t="shared" si="10"/>
        <v>29</v>
      </c>
      <c r="N25" s="7" t="str">
        <f t="shared" si="4"/>
        <v>Férias Não Vencidas</v>
      </c>
      <c r="O25" s="48">
        <v>41852</v>
      </c>
      <c r="P25" s="46">
        <v>41883</v>
      </c>
      <c r="Q25" s="47">
        <v>41913</v>
      </c>
    </row>
    <row r="26" spans="1:17" s="9" customFormat="1" ht="18.75" hidden="1" customHeight="1">
      <c r="A26" s="27" t="s">
        <v>37</v>
      </c>
      <c r="B26" s="5" t="s">
        <v>123</v>
      </c>
      <c r="C26" s="23">
        <v>15809</v>
      </c>
      <c r="D26" s="6">
        <v>39639</v>
      </c>
      <c r="E26" s="6" t="s">
        <v>17</v>
      </c>
      <c r="F26" s="6">
        <v>41465</v>
      </c>
      <c r="G26" s="6">
        <f t="shared" si="6"/>
        <v>41829</v>
      </c>
      <c r="H26" s="7" t="str">
        <f t="shared" ca="1" si="0"/>
        <v>Férias Vencidas</v>
      </c>
      <c r="I26" s="30">
        <f t="shared" si="7"/>
        <v>41859</v>
      </c>
      <c r="J26" s="30">
        <f t="shared" si="8"/>
        <v>42165</v>
      </c>
      <c r="K26" s="8">
        <f t="shared" si="3"/>
        <v>42165</v>
      </c>
      <c r="L26" s="6"/>
      <c r="M26" s="6">
        <f>L26+29</f>
        <v>29</v>
      </c>
      <c r="N26" s="7" t="str">
        <f t="shared" si="4"/>
        <v>Férias Não Vencidas</v>
      </c>
      <c r="O26" s="46">
        <v>41944</v>
      </c>
      <c r="P26" s="16"/>
      <c r="Q26" s="19"/>
    </row>
    <row r="27" spans="1:17" s="9" customFormat="1" ht="18.75" hidden="1" customHeight="1">
      <c r="A27" s="27" t="s">
        <v>38</v>
      </c>
      <c r="B27" s="5" t="s">
        <v>124</v>
      </c>
      <c r="C27" s="23">
        <v>27171</v>
      </c>
      <c r="D27" s="6">
        <v>41260</v>
      </c>
      <c r="E27" s="6" t="s">
        <v>17</v>
      </c>
      <c r="F27" s="6">
        <f>D27</f>
        <v>41260</v>
      </c>
      <c r="G27" s="6">
        <f t="shared" si="6"/>
        <v>41624</v>
      </c>
      <c r="H27" s="7" t="str">
        <f t="shared" ca="1" si="0"/>
        <v>Férias Vencidas</v>
      </c>
      <c r="I27" s="30">
        <f t="shared" si="7"/>
        <v>41654</v>
      </c>
      <c r="J27" s="30">
        <f t="shared" si="8"/>
        <v>41960</v>
      </c>
      <c r="K27" s="8">
        <f t="shared" si="3"/>
        <v>41960</v>
      </c>
      <c r="L27" s="6"/>
      <c r="M27" s="18">
        <f t="shared" ref="M27" si="11">L27+29</f>
        <v>29</v>
      </c>
      <c r="N27" s="7" t="str">
        <f t="shared" si="4"/>
        <v>Férias Não Vencidas</v>
      </c>
      <c r="O27" s="46">
        <v>41730</v>
      </c>
      <c r="P27" s="46">
        <v>41852</v>
      </c>
      <c r="Q27" s="47">
        <v>41883</v>
      </c>
    </row>
    <row r="28" spans="1:17" s="9" customFormat="1" ht="18.75" hidden="1" customHeight="1">
      <c r="A28" s="27" t="s">
        <v>39</v>
      </c>
      <c r="B28" s="5" t="s">
        <v>125</v>
      </c>
      <c r="C28" s="23">
        <v>3445</v>
      </c>
      <c r="D28" s="6">
        <v>33381</v>
      </c>
      <c r="E28" s="6" t="s">
        <v>40</v>
      </c>
      <c r="F28" s="6">
        <v>41417</v>
      </c>
      <c r="G28" s="6">
        <f t="shared" si="6"/>
        <v>41781</v>
      </c>
      <c r="H28" s="7" t="str">
        <f t="shared" ca="1" si="0"/>
        <v>Férias Vencidas</v>
      </c>
      <c r="I28" s="30">
        <f t="shared" si="7"/>
        <v>41811</v>
      </c>
      <c r="J28" s="30">
        <f t="shared" si="8"/>
        <v>42117</v>
      </c>
      <c r="K28" s="8">
        <f t="shared" si="3"/>
        <v>42117</v>
      </c>
      <c r="L28" s="6"/>
      <c r="M28" s="6">
        <f t="shared" ref="M28:M35" si="12">L28+29</f>
        <v>29</v>
      </c>
      <c r="N28" s="7" t="str">
        <f t="shared" si="4"/>
        <v>Férias Não Vencidas</v>
      </c>
      <c r="O28" s="48">
        <v>41852</v>
      </c>
      <c r="P28" s="16"/>
      <c r="Q28" s="19"/>
    </row>
    <row r="29" spans="1:17" s="9" customFormat="1" ht="18.75" hidden="1" customHeight="1">
      <c r="A29" s="27" t="s">
        <v>41</v>
      </c>
      <c r="B29" s="5" t="s">
        <v>126</v>
      </c>
      <c r="C29" s="23">
        <v>1211</v>
      </c>
      <c r="D29" s="6">
        <v>31432</v>
      </c>
      <c r="E29" s="6" t="s">
        <v>17</v>
      </c>
      <c r="F29" s="6">
        <v>41294</v>
      </c>
      <c r="G29" s="6">
        <f t="shared" si="6"/>
        <v>41658</v>
      </c>
      <c r="H29" s="7" t="str">
        <f t="shared" ca="1" si="0"/>
        <v>Férias Vencidas</v>
      </c>
      <c r="I29" s="30">
        <f t="shared" si="7"/>
        <v>41688</v>
      </c>
      <c r="J29" s="30">
        <f t="shared" si="8"/>
        <v>41994</v>
      </c>
      <c r="K29" s="8">
        <f t="shared" si="3"/>
        <v>41994</v>
      </c>
      <c r="L29" s="6"/>
      <c r="M29" s="6">
        <f t="shared" si="12"/>
        <v>29</v>
      </c>
      <c r="N29" s="7" t="str">
        <f t="shared" si="4"/>
        <v>Férias Não Vencidas</v>
      </c>
      <c r="O29" s="48">
        <v>41699</v>
      </c>
      <c r="P29" s="16"/>
      <c r="Q29" s="19"/>
    </row>
    <row r="30" spans="1:17" s="9" customFormat="1" ht="18.75" hidden="1" customHeight="1">
      <c r="A30" s="27" t="s">
        <v>42</v>
      </c>
      <c r="B30" s="5" t="s">
        <v>127</v>
      </c>
      <c r="C30" s="23">
        <v>3397</v>
      </c>
      <c r="D30" s="6">
        <v>33368</v>
      </c>
      <c r="E30" s="6" t="s">
        <v>17</v>
      </c>
      <c r="F30" s="18">
        <v>41404</v>
      </c>
      <c r="G30" s="6">
        <f t="shared" si="6"/>
        <v>41768</v>
      </c>
      <c r="H30" s="7" t="str">
        <f t="shared" ca="1" si="0"/>
        <v>Férias Vencidas</v>
      </c>
      <c r="I30" s="30">
        <f t="shared" si="7"/>
        <v>41798</v>
      </c>
      <c r="J30" s="30">
        <f t="shared" si="8"/>
        <v>42104</v>
      </c>
      <c r="K30" s="8">
        <f t="shared" si="3"/>
        <v>42104</v>
      </c>
      <c r="L30" s="6"/>
      <c r="M30" s="6">
        <f t="shared" si="12"/>
        <v>29</v>
      </c>
      <c r="N30" s="7" t="str">
        <f t="shared" si="4"/>
        <v>Férias Não Vencidas</v>
      </c>
      <c r="O30" s="46">
        <v>41821</v>
      </c>
      <c r="P30" s="46">
        <v>41974</v>
      </c>
      <c r="Q30" s="47">
        <v>41640</v>
      </c>
    </row>
    <row r="31" spans="1:17" s="9" customFormat="1" ht="18.75" customHeight="1">
      <c r="A31" s="27" t="s">
        <v>43</v>
      </c>
      <c r="B31" s="5" t="s">
        <v>128</v>
      </c>
      <c r="C31" s="23">
        <v>3383</v>
      </c>
      <c r="D31" s="6">
        <v>33368</v>
      </c>
      <c r="E31" s="6" t="s">
        <v>17</v>
      </c>
      <c r="F31" s="18">
        <v>41039</v>
      </c>
      <c r="G31" s="6">
        <f t="shared" si="6"/>
        <v>41403</v>
      </c>
      <c r="H31" s="7" t="str">
        <f t="shared" ca="1" si="0"/>
        <v>Férias Vencidas</v>
      </c>
      <c r="I31" s="30">
        <f t="shared" si="7"/>
        <v>41433</v>
      </c>
      <c r="J31" s="30">
        <f t="shared" si="8"/>
        <v>41739</v>
      </c>
      <c r="K31" s="8">
        <f t="shared" si="3"/>
        <v>41739</v>
      </c>
      <c r="L31" s="6"/>
      <c r="M31" s="6">
        <f t="shared" si="12"/>
        <v>29</v>
      </c>
      <c r="N31" s="7" t="str">
        <f t="shared" si="4"/>
        <v>Férias Não Vencidas</v>
      </c>
      <c r="O31" s="46">
        <v>41640</v>
      </c>
      <c r="P31" s="16"/>
      <c r="Q31" s="19"/>
    </row>
    <row r="32" spans="1:17" s="9" customFormat="1" ht="18.75" hidden="1" customHeight="1">
      <c r="A32" s="27" t="s">
        <v>44</v>
      </c>
      <c r="B32" s="5" t="s">
        <v>129</v>
      </c>
      <c r="C32" s="23">
        <v>17813</v>
      </c>
      <c r="D32" s="6">
        <v>39933</v>
      </c>
      <c r="E32" s="6" t="s">
        <v>17</v>
      </c>
      <c r="F32" s="6">
        <v>41029</v>
      </c>
      <c r="G32" s="6">
        <f t="shared" si="6"/>
        <v>41393</v>
      </c>
      <c r="H32" s="7" t="str">
        <f t="shared" ca="1" si="0"/>
        <v>Férias Vencidas</v>
      </c>
      <c r="I32" s="30">
        <f t="shared" si="7"/>
        <v>41423</v>
      </c>
      <c r="J32" s="30">
        <f t="shared" si="8"/>
        <v>41729</v>
      </c>
      <c r="K32" s="8">
        <f t="shared" si="3"/>
        <v>41729</v>
      </c>
      <c r="L32" s="6"/>
      <c r="M32" s="6">
        <f t="shared" si="12"/>
        <v>29</v>
      </c>
      <c r="N32" s="7" t="str">
        <f t="shared" si="4"/>
        <v>Férias Não Vencidas</v>
      </c>
      <c r="O32" s="46">
        <v>41671</v>
      </c>
      <c r="P32" s="16"/>
      <c r="Q32" s="19"/>
    </row>
    <row r="33" spans="1:17" s="9" customFormat="1" ht="18.75" hidden="1" customHeight="1">
      <c r="A33" s="27" t="s">
        <v>45</v>
      </c>
      <c r="B33" s="5" t="s">
        <v>130</v>
      </c>
      <c r="C33" s="23">
        <v>28810</v>
      </c>
      <c r="D33" s="6">
        <v>41393</v>
      </c>
      <c r="E33" s="6" t="s">
        <v>17</v>
      </c>
      <c r="F33" s="6">
        <f>D33</f>
        <v>41393</v>
      </c>
      <c r="G33" s="6">
        <f t="shared" si="6"/>
        <v>41757</v>
      </c>
      <c r="H33" s="7" t="str">
        <f t="shared" ca="1" si="0"/>
        <v>Férias Vencidas</v>
      </c>
      <c r="I33" s="30">
        <f t="shared" si="7"/>
        <v>41787</v>
      </c>
      <c r="J33" s="30">
        <f t="shared" si="8"/>
        <v>42093</v>
      </c>
      <c r="K33" s="8">
        <f t="shared" si="3"/>
        <v>42093</v>
      </c>
      <c r="L33" s="6"/>
      <c r="M33" s="18">
        <f t="shared" si="12"/>
        <v>29</v>
      </c>
      <c r="N33" s="7" t="str">
        <f t="shared" si="4"/>
        <v>Férias Não Vencidas</v>
      </c>
      <c r="O33" s="46">
        <v>41852</v>
      </c>
      <c r="P33" s="46">
        <v>41944</v>
      </c>
      <c r="Q33" s="47">
        <v>41883</v>
      </c>
    </row>
    <row r="34" spans="1:17" s="9" customFormat="1" ht="18.75" hidden="1" customHeight="1">
      <c r="A34" s="27" t="s">
        <v>46</v>
      </c>
      <c r="B34" s="5" t="s">
        <v>131</v>
      </c>
      <c r="C34" s="23">
        <v>27160</v>
      </c>
      <c r="D34" s="6">
        <v>41260</v>
      </c>
      <c r="E34" s="6" t="s">
        <v>47</v>
      </c>
      <c r="F34" s="6">
        <f>D34</f>
        <v>41260</v>
      </c>
      <c r="G34" s="6">
        <f t="shared" si="6"/>
        <v>41624</v>
      </c>
      <c r="H34" s="7" t="str">
        <f t="shared" ca="1" si="0"/>
        <v>Férias Vencidas</v>
      </c>
      <c r="I34" s="30">
        <f t="shared" si="7"/>
        <v>41654</v>
      </c>
      <c r="J34" s="30">
        <f t="shared" si="8"/>
        <v>41960</v>
      </c>
      <c r="K34" s="8">
        <f t="shared" si="3"/>
        <v>41960</v>
      </c>
      <c r="L34" s="6"/>
      <c r="M34" s="18">
        <f t="shared" si="12"/>
        <v>29</v>
      </c>
      <c r="N34" s="7" t="str">
        <f t="shared" si="4"/>
        <v>Férias Não Vencidas</v>
      </c>
      <c r="O34" s="48">
        <v>41791</v>
      </c>
      <c r="P34" s="16"/>
      <c r="Q34" s="19"/>
    </row>
    <row r="35" spans="1:17" s="9" customFormat="1" ht="18.75" hidden="1" customHeight="1">
      <c r="A35" s="27" t="s">
        <v>48</v>
      </c>
      <c r="B35" s="5" t="s">
        <v>132</v>
      </c>
      <c r="C35" s="23">
        <v>28794</v>
      </c>
      <c r="D35" s="6">
        <v>41393</v>
      </c>
      <c r="E35" s="6" t="s">
        <v>17</v>
      </c>
      <c r="F35" s="6">
        <f>D35</f>
        <v>41393</v>
      </c>
      <c r="G35" s="6">
        <f t="shared" si="6"/>
        <v>41757</v>
      </c>
      <c r="H35" s="7" t="str">
        <f t="shared" ca="1" si="0"/>
        <v>Férias Vencidas</v>
      </c>
      <c r="I35" s="30">
        <f t="shared" si="7"/>
        <v>41787</v>
      </c>
      <c r="J35" s="30">
        <f t="shared" si="8"/>
        <v>42093</v>
      </c>
      <c r="K35" s="8">
        <f t="shared" si="3"/>
        <v>42093</v>
      </c>
      <c r="L35" s="6"/>
      <c r="M35" s="18">
        <f t="shared" si="12"/>
        <v>29</v>
      </c>
      <c r="N35" s="7" t="str">
        <f t="shared" si="4"/>
        <v>Férias Não Vencidas</v>
      </c>
      <c r="O35" s="48">
        <v>41913</v>
      </c>
      <c r="P35" s="48"/>
      <c r="Q35" s="54"/>
    </row>
    <row r="36" spans="1:17" s="9" customFormat="1" ht="18.75" hidden="1" customHeight="1">
      <c r="A36" s="27" t="s">
        <v>49</v>
      </c>
      <c r="B36" s="5" t="s">
        <v>133</v>
      </c>
      <c r="C36" s="23">
        <v>3446</v>
      </c>
      <c r="D36" s="6">
        <v>33381</v>
      </c>
      <c r="E36" s="6" t="s">
        <v>17</v>
      </c>
      <c r="F36" s="18">
        <v>41052</v>
      </c>
      <c r="G36" s="6">
        <f t="shared" si="6"/>
        <v>41416</v>
      </c>
      <c r="H36" s="7" t="str">
        <f t="shared" ca="1" si="0"/>
        <v>Férias Vencidas</v>
      </c>
      <c r="I36" s="30">
        <f t="shared" si="7"/>
        <v>41446</v>
      </c>
      <c r="J36" s="30">
        <f t="shared" si="8"/>
        <v>41752</v>
      </c>
      <c r="K36" s="8">
        <f t="shared" si="3"/>
        <v>41752</v>
      </c>
      <c r="L36" s="6"/>
      <c r="M36" s="6">
        <f>L36+29</f>
        <v>29</v>
      </c>
      <c r="N36" s="7" t="str">
        <f t="shared" si="4"/>
        <v>Férias Não Vencidas</v>
      </c>
      <c r="O36" s="46">
        <v>41671</v>
      </c>
      <c r="P36" s="16"/>
      <c r="Q36" s="19"/>
    </row>
    <row r="37" spans="1:17" s="9" customFormat="1" ht="18.75" hidden="1" customHeight="1">
      <c r="A37" s="27" t="s">
        <v>50</v>
      </c>
      <c r="B37" s="5" t="s">
        <v>134</v>
      </c>
      <c r="C37" s="23">
        <v>27173</v>
      </c>
      <c r="D37" s="6">
        <v>41260</v>
      </c>
      <c r="E37" s="6" t="s">
        <v>17</v>
      </c>
      <c r="F37" s="6">
        <f>D37</f>
        <v>41260</v>
      </c>
      <c r="G37" s="6">
        <f t="shared" si="6"/>
        <v>41624</v>
      </c>
      <c r="H37" s="7" t="str">
        <f t="shared" ca="1" si="0"/>
        <v>Férias Vencidas</v>
      </c>
      <c r="I37" s="30">
        <f t="shared" si="7"/>
        <v>41654</v>
      </c>
      <c r="J37" s="30">
        <f t="shared" si="8"/>
        <v>41960</v>
      </c>
      <c r="K37" s="8">
        <f t="shared" si="3"/>
        <v>41960</v>
      </c>
      <c r="L37" s="6"/>
      <c r="M37" s="18">
        <f t="shared" ref="M37" si="13">L37+29</f>
        <v>29</v>
      </c>
      <c r="N37" s="7" t="str">
        <f t="shared" si="4"/>
        <v>Férias Não Vencidas</v>
      </c>
      <c r="O37" s="46">
        <v>41730</v>
      </c>
      <c r="P37" s="46">
        <v>41791</v>
      </c>
      <c r="Q37" s="47">
        <v>41821</v>
      </c>
    </row>
    <row r="38" spans="1:17" s="9" customFormat="1" ht="18.75" hidden="1" customHeight="1">
      <c r="A38" s="27" t="s">
        <v>51</v>
      </c>
      <c r="B38" s="5" t="s">
        <v>135</v>
      </c>
      <c r="C38" s="23">
        <v>15964</v>
      </c>
      <c r="D38" s="6">
        <v>39701</v>
      </c>
      <c r="E38" s="6" t="s">
        <v>17</v>
      </c>
      <c r="F38" s="6">
        <v>41162</v>
      </c>
      <c r="G38" s="6">
        <f t="shared" si="6"/>
        <v>41526</v>
      </c>
      <c r="H38" s="7" t="str">
        <f t="shared" ca="1" si="0"/>
        <v>Férias Vencidas</v>
      </c>
      <c r="I38" s="30">
        <f t="shared" si="7"/>
        <v>41556</v>
      </c>
      <c r="J38" s="30">
        <f t="shared" si="8"/>
        <v>41862</v>
      </c>
      <c r="K38" s="8">
        <f t="shared" si="3"/>
        <v>41862</v>
      </c>
      <c r="L38" s="6"/>
      <c r="M38" s="6">
        <f>L38+29</f>
        <v>29</v>
      </c>
      <c r="N38" s="7" t="str">
        <f t="shared" si="4"/>
        <v>Férias Não Vencidas</v>
      </c>
      <c r="O38" s="46">
        <v>41671</v>
      </c>
      <c r="P38" s="16"/>
      <c r="Q38" s="19"/>
    </row>
    <row r="39" spans="1:17" s="9" customFormat="1" ht="18.75" hidden="1" customHeight="1">
      <c r="A39" s="27" t="s">
        <v>52</v>
      </c>
      <c r="B39" s="5" t="s">
        <v>136</v>
      </c>
      <c r="C39" s="23">
        <v>28798</v>
      </c>
      <c r="D39" s="6">
        <v>41393</v>
      </c>
      <c r="E39" s="6" t="s">
        <v>17</v>
      </c>
      <c r="F39" s="6">
        <f>D39</f>
        <v>41393</v>
      </c>
      <c r="G39" s="6">
        <f t="shared" si="6"/>
        <v>41757</v>
      </c>
      <c r="H39" s="7" t="str">
        <f t="shared" ref="H39:H56" ca="1" si="14">IF(G39&lt;$A$5,"Férias Vencidas","Férias Não Vencidas")</f>
        <v>Férias Vencidas</v>
      </c>
      <c r="I39" s="30">
        <f t="shared" si="7"/>
        <v>41787</v>
      </c>
      <c r="J39" s="30">
        <f t="shared" si="8"/>
        <v>42093</v>
      </c>
      <c r="K39" s="8">
        <f t="shared" si="3"/>
        <v>42093</v>
      </c>
      <c r="L39" s="6"/>
      <c r="M39" s="18">
        <f t="shared" ref="M39:M42" si="15">L39+29</f>
        <v>29</v>
      </c>
      <c r="N39" s="7" t="str">
        <f t="shared" si="4"/>
        <v>Férias Não Vencidas</v>
      </c>
      <c r="O39" s="46">
        <v>41791</v>
      </c>
      <c r="P39" s="46">
        <v>41821</v>
      </c>
      <c r="Q39" s="47">
        <v>41852</v>
      </c>
    </row>
    <row r="40" spans="1:17" s="9" customFormat="1" ht="18.75" hidden="1" customHeight="1">
      <c r="A40" s="27" t="s">
        <v>53</v>
      </c>
      <c r="B40" s="5" t="s">
        <v>137</v>
      </c>
      <c r="C40" s="23">
        <v>28797</v>
      </c>
      <c r="D40" s="6">
        <v>41393</v>
      </c>
      <c r="E40" s="6" t="s">
        <v>17</v>
      </c>
      <c r="F40" s="6">
        <f>D40</f>
        <v>41393</v>
      </c>
      <c r="G40" s="6">
        <f t="shared" si="6"/>
        <v>41757</v>
      </c>
      <c r="H40" s="7" t="str">
        <f t="shared" ca="1" si="14"/>
        <v>Férias Vencidas</v>
      </c>
      <c r="I40" s="30">
        <f t="shared" si="7"/>
        <v>41787</v>
      </c>
      <c r="J40" s="30">
        <f t="shared" si="8"/>
        <v>42093</v>
      </c>
      <c r="K40" s="8">
        <f t="shared" si="3"/>
        <v>42093</v>
      </c>
      <c r="L40" s="6"/>
      <c r="M40" s="18">
        <f t="shared" si="15"/>
        <v>29</v>
      </c>
      <c r="N40" s="7" t="str">
        <f t="shared" si="4"/>
        <v>Férias Não Vencidas</v>
      </c>
      <c r="O40" s="48">
        <v>41791</v>
      </c>
      <c r="P40" s="16"/>
      <c r="Q40" s="19"/>
    </row>
    <row r="41" spans="1:17" s="9" customFormat="1" ht="18.75" hidden="1" customHeight="1">
      <c r="A41" s="27" t="s">
        <v>54</v>
      </c>
      <c r="B41" s="5" t="s">
        <v>138</v>
      </c>
      <c r="C41" s="23">
        <v>27159</v>
      </c>
      <c r="D41" s="6">
        <v>41260</v>
      </c>
      <c r="E41" s="6" t="s">
        <v>17</v>
      </c>
      <c r="F41" s="6">
        <f>D41</f>
        <v>41260</v>
      </c>
      <c r="G41" s="6">
        <f t="shared" si="6"/>
        <v>41624</v>
      </c>
      <c r="H41" s="7" t="str">
        <f t="shared" ca="1" si="14"/>
        <v>Férias Vencidas</v>
      </c>
      <c r="I41" s="30">
        <f t="shared" si="7"/>
        <v>41654</v>
      </c>
      <c r="J41" s="30">
        <f t="shared" si="8"/>
        <v>41960</v>
      </c>
      <c r="K41" s="8">
        <f t="shared" si="3"/>
        <v>41960</v>
      </c>
      <c r="L41" s="6"/>
      <c r="M41" s="18">
        <f t="shared" si="15"/>
        <v>29</v>
      </c>
      <c r="N41" s="7" t="str">
        <f t="shared" si="4"/>
        <v>Férias Não Vencidas</v>
      </c>
      <c r="O41" s="48">
        <v>41730</v>
      </c>
      <c r="P41" s="16"/>
      <c r="Q41" s="19"/>
    </row>
    <row r="42" spans="1:17" s="9" customFormat="1" ht="18.75" hidden="1" customHeight="1">
      <c r="A42" s="27" t="s">
        <v>55</v>
      </c>
      <c r="B42" s="5" t="s">
        <v>139</v>
      </c>
      <c r="C42" s="23">
        <v>27164</v>
      </c>
      <c r="D42" s="6">
        <v>41260</v>
      </c>
      <c r="E42" s="6" t="s">
        <v>17</v>
      </c>
      <c r="F42" s="6">
        <f>D42</f>
        <v>41260</v>
      </c>
      <c r="G42" s="6">
        <f t="shared" si="6"/>
        <v>41624</v>
      </c>
      <c r="H42" s="7" t="str">
        <f t="shared" ca="1" si="14"/>
        <v>Férias Vencidas</v>
      </c>
      <c r="I42" s="30">
        <f t="shared" si="7"/>
        <v>41654</v>
      </c>
      <c r="J42" s="30">
        <f t="shared" si="8"/>
        <v>41960</v>
      </c>
      <c r="K42" s="8">
        <f t="shared" si="3"/>
        <v>41960</v>
      </c>
      <c r="L42" s="6"/>
      <c r="M42" s="18">
        <f t="shared" si="15"/>
        <v>29</v>
      </c>
      <c r="N42" s="7" t="str">
        <f t="shared" si="4"/>
        <v>Férias Não Vencidas</v>
      </c>
      <c r="O42" s="48">
        <v>41852</v>
      </c>
      <c r="P42" s="46">
        <v>41883</v>
      </c>
      <c r="Q42" s="47">
        <v>41913</v>
      </c>
    </row>
    <row r="43" spans="1:17" s="9" customFormat="1" ht="18.75" hidden="1" customHeight="1">
      <c r="A43" s="27" t="s">
        <v>56</v>
      </c>
      <c r="B43" s="5" t="s">
        <v>140</v>
      </c>
      <c r="C43" s="23">
        <v>3448</v>
      </c>
      <c r="D43" s="6">
        <v>33381</v>
      </c>
      <c r="E43" s="6" t="s">
        <v>17</v>
      </c>
      <c r="F43" s="18">
        <v>41417</v>
      </c>
      <c r="G43" s="6">
        <f t="shared" si="6"/>
        <v>41781</v>
      </c>
      <c r="H43" s="7" t="str">
        <f t="shared" ca="1" si="14"/>
        <v>Férias Vencidas</v>
      </c>
      <c r="I43" s="30">
        <f t="shared" si="7"/>
        <v>41811</v>
      </c>
      <c r="J43" s="30">
        <f t="shared" si="8"/>
        <v>42117</v>
      </c>
      <c r="K43" s="8">
        <f t="shared" si="3"/>
        <v>42117</v>
      </c>
      <c r="L43" s="6"/>
      <c r="M43" s="6">
        <f>L43+29</f>
        <v>29</v>
      </c>
      <c r="N43" s="7" t="str">
        <f t="shared" si="4"/>
        <v>Férias Não Vencidas</v>
      </c>
      <c r="O43" s="46">
        <v>41821</v>
      </c>
      <c r="P43" s="16"/>
      <c r="Q43" s="19"/>
    </row>
    <row r="44" spans="1:17" s="9" customFormat="1" ht="18.75" hidden="1" customHeight="1">
      <c r="A44" s="27" t="s">
        <v>57</v>
      </c>
      <c r="B44" s="5" t="s">
        <v>141</v>
      </c>
      <c r="C44" s="23">
        <v>28816</v>
      </c>
      <c r="D44" s="6">
        <v>41393</v>
      </c>
      <c r="E44" s="6" t="s">
        <v>17</v>
      </c>
      <c r="F44" s="6">
        <f>D44</f>
        <v>41393</v>
      </c>
      <c r="G44" s="6">
        <f t="shared" si="6"/>
        <v>41757</v>
      </c>
      <c r="H44" s="7" t="str">
        <f t="shared" ca="1" si="14"/>
        <v>Férias Vencidas</v>
      </c>
      <c r="I44" s="30">
        <f t="shared" si="7"/>
        <v>41787</v>
      </c>
      <c r="J44" s="30">
        <f t="shared" si="8"/>
        <v>42093</v>
      </c>
      <c r="K44" s="8">
        <f t="shared" si="3"/>
        <v>42093</v>
      </c>
      <c r="L44" s="6"/>
      <c r="M44" s="18">
        <f t="shared" ref="M44:M45" si="16">L44+29</f>
        <v>29</v>
      </c>
      <c r="N44" s="7" t="str">
        <f t="shared" si="4"/>
        <v>Férias Não Vencidas</v>
      </c>
      <c r="O44" s="46">
        <v>41974</v>
      </c>
      <c r="P44" s="16"/>
      <c r="Q44" s="19"/>
    </row>
    <row r="45" spans="1:17" s="9" customFormat="1" ht="18.75" hidden="1" customHeight="1">
      <c r="A45" s="27" t="s">
        <v>58</v>
      </c>
      <c r="B45" s="5" t="s">
        <v>142</v>
      </c>
      <c r="C45" s="23">
        <v>27168</v>
      </c>
      <c r="D45" s="6">
        <v>41260</v>
      </c>
      <c r="E45" s="6" t="s">
        <v>17</v>
      </c>
      <c r="F45" s="6">
        <f>D45</f>
        <v>41260</v>
      </c>
      <c r="G45" s="6">
        <f t="shared" si="6"/>
        <v>41624</v>
      </c>
      <c r="H45" s="7" t="str">
        <f t="shared" ca="1" si="14"/>
        <v>Férias Vencidas</v>
      </c>
      <c r="I45" s="30">
        <f t="shared" si="7"/>
        <v>41654</v>
      </c>
      <c r="J45" s="30">
        <f t="shared" si="8"/>
        <v>41960</v>
      </c>
      <c r="K45" s="8">
        <f t="shared" si="3"/>
        <v>41960</v>
      </c>
      <c r="L45" s="6"/>
      <c r="M45" s="18">
        <f t="shared" si="16"/>
        <v>29</v>
      </c>
      <c r="N45" s="7" t="str">
        <f t="shared" si="4"/>
        <v>Férias Não Vencidas</v>
      </c>
      <c r="O45" s="48">
        <v>41944</v>
      </c>
      <c r="P45" s="46"/>
      <c r="Q45" s="47"/>
    </row>
    <row r="46" spans="1:17" s="9" customFormat="1" ht="18.75" hidden="1" customHeight="1">
      <c r="A46" s="27" t="s">
        <v>59</v>
      </c>
      <c r="B46" s="5" t="s">
        <v>143</v>
      </c>
      <c r="C46" s="23">
        <v>1312</v>
      </c>
      <c r="D46" s="6">
        <v>31432</v>
      </c>
      <c r="E46" s="6" t="s">
        <v>17</v>
      </c>
      <c r="F46" s="6">
        <v>41294</v>
      </c>
      <c r="G46" s="6">
        <f t="shared" si="6"/>
        <v>41658</v>
      </c>
      <c r="H46" s="7" t="str">
        <f t="shared" ca="1" si="14"/>
        <v>Férias Vencidas</v>
      </c>
      <c r="I46" s="30">
        <f t="shared" si="7"/>
        <v>41688</v>
      </c>
      <c r="J46" s="30">
        <f t="shared" si="8"/>
        <v>41994</v>
      </c>
      <c r="K46" s="8">
        <f t="shared" si="3"/>
        <v>41994</v>
      </c>
      <c r="L46" s="6"/>
      <c r="M46" s="6">
        <f>L46+29</f>
        <v>29</v>
      </c>
      <c r="N46" s="7" t="str">
        <f t="shared" si="4"/>
        <v>Férias Não Vencidas</v>
      </c>
      <c r="O46" s="46">
        <v>41944</v>
      </c>
      <c r="P46" s="16"/>
      <c r="Q46" s="19"/>
    </row>
    <row r="47" spans="1:17" s="9" customFormat="1" ht="18.75" hidden="1" customHeight="1">
      <c r="A47" s="27" t="s">
        <v>9</v>
      </c>
      <c r="B47" s="5" t="s">
        <v>144</v>
      </c>
      <c r="C47" s="23">
        <v>27165</v>
      </c>
      <c r="D47" s="6">
        <v>41260</v>
      </c>
      <c r="E47" s="6" t="s">
        <v>17</v>
      </c>
      <c r="F47" s="6">
        <f>D47</f>
        <v>41260</v>
      </c>
      <c r="G47" s="6">
        <f t="shared" si="6"/>
        <v>41624</v>
      </c>
      <c r="H47" s="7" t="str">
        <f t="shared" ca="1" si="14"/>
        <v>Férias Vencidas</v>
      </c>
      <c r="I47" s="30">
        <f t="shared" si="7"/>
        <v>41654</v>
      </c>
      <c r="J47" s="30">
        <f t="shared" si="8"/>
        <v>41960</v>
      </c>
      <c r="K47" s="8">
        <f t="shared" si="3"/>
        <v>41960</v>
      </c>
      <c r="L47" s="6"/>
      <c r="M47" s="18">
        <f t="shared" ref="M47" si="17">L47+29</f>
        <v>29</v>
      </c>
      <c r="N47" s="7" t="str">
        <f t="shared" si="4"/>
        <v>Férias Não Vencidas</v>
      </c>
      <c r="O47" s="48">
        <v>41852</v>
      </c>
      <c r="P47" s="46"/>
      <c r="Q47" s="47"/>
    </row>
    <row r="48" spans="1:17" s="9" customFormat="1" ht="18.75" hidden="1" customHeight="1">
      <c r="A48" s="27" t="s">
        <v>60</v>
      </c>
      <c r="B48" s="5" t="s">
        <v>145</v>
      </c>
      <c r="C48" s="23">
        <v>3385</v>
      </c>
      <c r="D48" s="6">
        <v>33368</v>
      </c>
      <c r="E48" s="6" t="s">
        <v>17</v>
      </c>
      <c r="F48" s="18">
        <v>41404</v>
      </c>
      <c r="G48" s="6">
        <f t="shared" si="6"/>
        <v>41768</v>
      </c>
      <c r="H48" s="7" t="str">
        <f t="shared" ca="1" si="14"/>
        <v>Férias Vencidas</v>
      </c>
      <c r="I48" s="30">
        <f t="shared" si="7"/>
        <v>41798</v>
      </c>
      <c r="J48" s="30">
        <f t="shared" si="8"/>
        <v>42104</v>
      </c>
      <c r="K48" s="8">
        <f t="shared" si="3"/>
        <v>42104</v>
      </c>
      <c r="L48" s="6"/>
      <c r="M48" s="6">
        <f>L48+29</f>
        <v>29</v>
      </c>
      <c r="N48" s="7" t="str">
        <f t="shared" si="4"/>
        <v>Férias Não Vencidas</v>
      </c>
      <c r="O48" s="46">
        <v>41944</v>
      </c>
      <c r="P48" s="46">
        <v>41913</v>
      </c>
      <c r="Q48" s="47">
        <v>41821</v>
      </c>
    </row>
    <row r="49" spans="1:17" s="9" customFormat="1" ht="18.75" hidden="1" customHeight="1">
      <c r="A49" s="27" t="s">
        <v>61</v>
      </c>
      <c r="B49" s="5" t="s">
        <v>146</v>
      </c>
      <c r="C49" s="23">
        <v>29677</v>
      </c>
      <c r="D49" s="6">
        <v>41505</v>
      </c>
      <c r="E49" s="6" t="s">
        <v>17</v>
      </c>
      <c r="F49" s="6">
        <f>D49</f>
        <v>41505</v>
      </c>
      <c r="G49" s="6">
        <f t="shared" si="6"/>
        <v>41869</v>
      </c>
      <c r="H49" s="7" t="str">
        <f t="shared" ca="1" si="14"/>
        <v>Férias Vencidas</v>
      </c>
      <c r="I49" s="30">
        <f t="shared" si="7"/>
        <v>41899</v>
      </c>
      <c r="J49" s="30">
        <f t="shared" si="8"/>
        <v>42205</v>
      </c>
      <c r="K49" s="8">
        <f t="shared" si="3"/>
        <v>42205</v>
      </c>
      <c r="L49" s="6"/>
      <c r="M49" s="18">
        <f t="shared" ref="M49" si="18">L49+29</f>
        <v>29</v>
      </c>
      <c r="N49" s="7" t="str">
        <f t="shared" si="4"/>
        <v>Férias Não Vencidas</v>
      </c>
      <c r="O49" s="46">
        <v>41883</v>
      </c>
      <c r="P49" s="46"/>
      <c r="Q49" s="47"/>
    </row>
    <row r="50" spans="1:17" s="9" customFormat="1" ht="18.75" hidden="1" customHeight="1">
      <c r="A50" s="27" t="s">
        <v>62</v>
      </c>
      <c r="B50" s="5" t="s">
        <v>147</v>
      </c>
      <c r="C50" s="23">
        <v>1397</v>
      </c>
      <c r="D50" s="6">
        <v>31432</v>
      </c>
      <c r="E50" s="6" t="s">
        <v>17</v>
      </c>
      <c r="F50" s="6">
        <v>41294</v>
      </c>
      <c r="G50" s="6">
        <f t="shared" si="6"/>
        <v>41658</v>
      </c>
      <c r="H50" s="7" t="str">
        <f t="shared" ca="1" si="14"/>
        <v>Férias Vencidas</v>
      </c>
      <c r="I50" s="30">
        <f t="shared" si="7"/>
        <v>41688</v>
      </c>
      <c r="J50" s="30">
        <f t="shared" si="8"/>
        <v>41994</v>
      </c>
      <c r="K50" s="8">
        <f t="shared" si="3"/>
        <v>41994</v>
      </c>
      <c r="L50" s="6"/>
      <c r="M50" s="6">
        <f>L50+29</f>
        <v>29</v>
      </c>
      <c r="N50" s="7" t="str">
        <f t="shared" si="4"/>
        <v>Férias Não Vencidas</v>
      </c>
      <c r="O50" s="46">
        <v>41974</v>
      </c>
      <c r="P50" s="46">
        <v>41730</v>
      </c>
      <c r="Q50" s="19"/>
    </row>
    <row r="51" spans="1:17" s="9" customFormat="1" ht="18.75" customHeight="1">
      <c r="A51" s="27" t="s">
        <v>63</v>
      </c>
      <c r="B51" s="5" t="s">
        <v>148</v>
      </c>
      <c r="C51" s="23">
        <v>27166</v>
      </c>
      <c r="D51" s="6">
        <v>41260</v>
      </c>
      <c r="E51" s="6" t="s">
        <v>17</v>
      </c>
      <c r="F51" s="6">
        <f>D51</f>
        <v>41260</v>
      </c>
      <c r="G51" s="6">
        <f t="shared" si="6"/>
        <v>41624</v>
      </c>
      <c r="H51" s="7" t="str">
        <f t="shared" ca="1" si="14"/>
        <v>Férias Vencidas</v>
      </c>
      <c r="I51" s="30">
        <f t="shared" si="7"/>
        <v>41654</v>
      </c>
      <c r="J51" s="30">
        <f t="shared" si="8"/>
        <v>41960</v>
      </c>
      <c r="K51" s="8">
        <f t="shared" si="3"/>
        <v>41960</v>
      </c>
      <c r="L51" s="6"/>
      <c r="M51" s="18">
        <f t="shared" ref="M51:M52" si="19">L51+29</f>
        <v>29</v>
      </c>
      <c r="N51" s="7" t="str">
        <f t="shared" si="4"/>
        <v>Férias Não Vencidas</v>
      </c>
      <c r="O51" s="46">
        <v>41640</v>
      </c>
      <c r="P51" s="46">
        <v>41671</v>
      </c>
      <c r="Q51" s="47">
        <v>41883</v>
      </c>
    </row>
    <row r="52" spans="1:17" s="9" customFormat="1" ht="18.75" hidden="1" customHeight="1">
      <c r="A52" s="27" t="s">
        <v>64</v>
      </c>
      <c r="B52" s="5" t="s">
        <v>149</v>
      </c>
      <c r="C52" s="23">
        <v>28795</v>
      </c>
      <c r="D52" s="6">
        <v>41393</v>
      </c>
      <c r="E52" s="6" t="s">
        <v>17</v>
      </c>
      <c r="F52" s="6">
        <f>D52</f>
        <v>41393</v>
      </c>
      <c r="G52" s="6">
        <f t="shared" si="6"/>
        <v>41757</v>
      </c>
      <c r="H52" s="7" t="str">
        <f t="shared" ca="1" si="14"/>
        <v>Férias Vencidas</v>
      </c>
      <c r="I52" s="30">
        <f t="shared" si="7"/>
        <v>41787</v>
      </c>
      <c r="J52" s="30">
        <f t="shared" si="8"/>
        <v>42093</v>
      </c>
      <c r="K52" s="8">
        <f t="shared" si="3"/>
        <v>42093</v>
      </c>
      <c r="L52" s="6"/>
      <c r="M52" s="18">
        <f t="shared" si="19"/>
        <v>29</v>
      </c>
      <c r="N52" s="7" t="str">
        <f t="shared" si="4"/>
        <v>Férias Não Vencidas</v>
      </c>
      <c r="O52" s="46">
        <v>41821</v>
      </c>
      <c r="P52" s="46">
        <v>41913</v>
      </c>
      <c r="Q52" s="47">
        <v>41944</v>
      </c>
    </row>
    <row r="53" spans="1:17" s="9" customFormat="1" ht="18.75" hidden="1" customHeight="1">
      <c r="A53" s="27" t="s">
        <v>65</v>
      </c>
      <c r="B53" s="5" t="s">
        <v>150</v>
      </c>
      <c r="C53" s="23">
        <v>1461</v>
      </c>
      <c r="D53" s="6">
        <v>31432</v>
      </c>
      <c r="E53" s="6" t="s">
        <v>17</v>
      </c>
      <c r="F53" s="6">
        <v>41294</v>
      </c>
      <c r="G53" s="6">
        <f t="shared" si="6"/>
        <v>41658</v>
      </c>
      <c r="H53" s="7" t="str">
        <f t="shared" ca="1" si="14"/>
        <v>Férias Vencidas</v>
      </c>
      <c r="I53" s="30">
        <f t="shared" si="7"/>
        <v>41688</v>
      </c>
      <c r="J53" s="30">
        <f t="shared" si="8"/>
        <v>41994</v>
      </c>
      <c r="K53" s="8">
        <f t="shared" si="3"/>
        <v>41994</v>
      </c>
      <c r="L53" s="6"/>
      <c r="M53" s="6">
        <f>L53+29</f>
        <v>29</v>
      </c>
      <c r="N53" s="7" t="str">
        <f t="shared" si="4"/>
        <v>Férias Não Vencidas</v>
      </c>
      <c r="O53" s="46">
        <v>41974</v>
      </c>
      <c r="P53" s="16"/>
      <c r="Q53" s="19"/>
    </row>
    <row r="54" spans="1:17" s="9" customFormat="1" ht="18.75" hidden="1" customHeight="1">
      <c r="A54" s="27" t="s">
        <v>66</v>
      </c>
      <c r="B54" s="5" t="s">
        <v>151</v>
      </c>
      <c r="C54" s="23">
        <v>27167</v>
      </c>
      <c r="D54" s="6">
        <v>41260</v>
      </c>
      <c r="E54" s="6" t="s">
        <v>40</v>
      </c>
      <c r="F54" s="6">
        <f>D54</f>
        <v>41260</v>
      </c>
      <c r="G54" s="6">
        <f t="shared" si="6"/>
        <v>41624</v>
      </c>
      <c r="H54" s="7" t="str">
        <f t="shared" ca="1" si="14"/>
        <v>Férias Vencidas</v>
      </c>
      <c r="I54" s="30">
        <f t="shared" si="7"/>
        <v>41654</v>
      </c>
      <c r="J54" s="30">
        <f t="shared" si="8"/>
        <v>41960</v>
      </c>
      <c r="K54" s="8">
        <f t="shared" si="3"/>
        <v>41960</v>
      </c>
      <c r="L54" s="6"/>
      <c r="M54" s="18">
        <f t="shared" ref="M54" si="20">L54+29</f>
        <v>29</v>
      </c>
      <c r="N54" s="7" t="str">
        <f t="shared" si="4"/>
        <v>Férias Não Vencidas</v>
      </c>
      <c r="O54" s="48">
        <v>41730</v>
      </c>
      <c r="P54" s="16"/>
      <c r="Q54" s="19"/>
    </row>
    <row r="55" spans="1:17" s="9" customFormat="1" ht="18.75" hidden="1" customHeight="1">
      <c r="A55" s="27" t="s">
        <v>67</v>
      </c>
      <c r="B55" s="5" t="s">
        <v>152</v>
      </c>
      <c r="C55" s="23">
        <v>3451</v>
      </c>
      <c r="D55" s="6">
        <v>33381</v>
      </c>
      <c r="E55" s="6" t="s">
        <v>17</v>
      </c>
      <c r="F55" s="18">
        <v>41417</v>
      </c>
      <c r="G55" s="6">
        <f t="shared" si="6"/>
        <v>41781</v>
      </c>
      <c r="H55" s="7" t="str">
        <f t="shared" ca="1" si="14"/>
        <v>Férias Vencidas</v>
      </c>
      <c r="I55" s="30">
        <f t="shared" si="7"/>
        <v>41811</v>
      </c>
      <c r="J55" s="30">
        <f t="shared" si="8"/>
        <v>42117</v>
      </c>
      <c r="K55" s="8">
        <f t="shared" si="3"/>
        <v>42117</v>
      </c>
      <c r="L55" s="6"/>
      <c r="M55" s="6">
        <f>L55+29</f>
        <v>29</v>
      </c>
      <c r="N55" s="7" t="str">
        <f t="shared" si="4"/>
        <v>Férias Não Vencidas</v>
      </c>
      <c r="O55" s="46">
        <v>41852</v>
      </c>
      <c r="P55" s="16"/>
      <c r="Q55" s="19"/>
    </row>
    <row r="56" spans="1:17" s="9" customFormat="1" ht="18.75" hidden="1" customHeight="1">
      <c r="A56" s="27" t="s">
        <v>68</v>
      </c>
      <c r="B56" s="5" t="s">
        <v>153</v>
      </c>
      <c r="C56" s="23">
        <v>29155</v>
      </c>
      <c r="D56" s="6">
        <v>41442</v>
      </c>
      <c r="E56" s="6" t="s">
        <v>17</v>
      </c>
      <c r="F56" s="6">
        <f>D56</f>
        <v>41442</v>
      </c>
      <c r="G56" s="6">
        <f t="shared" si="6"/>
        <v>41806</v>
      </c>
      <c r="H56" s="7" t="str">
        <f t="shared" ca="1" si="14"/>
        <v>Férias Vencidas</v>
      </c>
      <c r="I56" s="30">
        <f t="shared" si="7"/>
        <v>41836</v>
      </c>
      <c r="J56" s="30">
        <f t="shared" si="8"/>
        <v>42142</v>
      </c>
      <c r="K56" s="8">
        <f t="shared" si="3"/>
        <v>42142</v>
      </c>
      <c r="L56" s="6"/>
      <c r="M56" s="18">
        <f t="shared" ref="M56:M58" si="21">L56+29</f>
        <v>29</v>
      </c>
      <c r="N56" s="7" t="str">
        <f t="shared" si="4"/>
        <v>Férias Não Vencidas</v>
      </c>
      <c r="O56" s="46">
        <v>41944</v>
      </c>
      <c r="P56" s="46">
        <v>41944</v>
      </c>
      <c r="Q56" s="47">
        <v>41974</v>
      </c>
    </row>
    <row r="57" spans="1:17" s="9" customFormat="1" ht="18.75" customHeight="1">
      <c r="A57" s="27" t="s">
        <v>69</v>
      </c>
      <c r="B57" s="5" t="s">
        <v>154</v>
      </c>
      <c r="C57" s="23">
        <v>27172</v>
      </c>
      <c r="D57" s="6">
        <v>41260</v>
      </c>
      <c r="E57" s="6" t="s">
        <v>17</v>
      </c>
      <c r="F57" s="6">
        <f>D57</f>
        <v>41260</v>
      </c>
      <c r="G57" s="6">
        <f t="shared" si="6"/>
        <v>41624</v>
      </c>
      <c r="H57" s="7" t="str">
        <f t="shared" ref="H57:H89" ca="1" si="22">IF(G57&lt;$A$5,"Férias Vencidas","Férias Não Vencidas")</f>
        <v>Férias Vencidas</v>
      </c>
      <c r="I57" s="30">
        <f t="shared" si="7"/>
        <v>41654</v>
      </c>
      <c r="J57" s="30">
        <f t="shared" si="8"/>
        <v>41960</v>
      </c>
      <c r="K57" s="8">
        <f t="shared" ref="K57:K69" si="23">G57+336</f>
        <v>41960</v>
      </c>
      <c r="L57" s="6"/>
      <c r="M57" s="18">
        <f t="shared" si="21"/>
        <v>29</v>
      </c>
      <c r="N57" s="7" t="str">
        <f t="shared" si="4"/>
        <v>Férias Não Vencidas</v>
      </c>
      <c r="O57" s="48">
        <v>41640</v>
      </c>
      <c r="P57" s="16"/>
      <c r="Q57" s="19"/>
    </row>
    <row r="58" spans="1:17" s="9" customFormat="1" ht="18.75" hidden="1" customHeight="1">
      <c r="A58" s="28" t="s">
        <v>70</v>
      </c>
      <c r="B58" s="17" t="s">
        <v>155</v>
      </c>
      <c r="C58" s="24">
        <v>29156</v>
      </c>
      <c r="D58" s="18">
        <v>41442</v>
      </c>
      <c r="E58" s="18" t="s">
        <v>17</v>
      </c>
      <c r="F58" s="6">
        <f>D58</f>
        <v>41442</v>
      </c>
      <c r="G58" s="6">
        <f t="shared" si="6"/>
        <v>41806</v>
      </c>
      <c r="H58" s="7" t="str">
        <f t="shared" ca="1" si="22"/>
        <v>Férias Vencidas</v>
      </c>
      <c r="I58" s="30">
        <f t="shared" si="7"/>
        <v>41836</v>
      </c>
      <c r="J58" s="30">
        <f t="shared" si="8"/>
        <v>42142</v>
      </c>
      <c r="K58" s="8">
        <f t="shared" si="23"/>
        <v>42142</v>
      </c>
      <c r="L58" s="18"/>
      <c r="M58" s="18">
        <f t="shared" si="21"/>
        <v>29</v>
      </c>
      <c r="N58" s="7" t="str">
        <f t="shared" si="4"/>
        <v>Férias Não Vencidas</v>
      </c>
      <c r="O58" s="46">
        <v>41944</v>
      </c>
      <c r="P58" s="46">
        <v>41944</v>
      </c>
      <c r="Q58" s="47">
        <v>41974</v>
      </c>
    </row>
    <row r="59" spans="1:17" s="9" customFormat="1" ht="18.75" hidden="1" customHeight="1">
      <c r="A59" s="28" t="s">
        <v>71</v>
      </c>
      <c r="B59" s="17" t="s">
        <v>156</v>
      </c>
      <c r="C59" s="24">
        <v>4993</v>
      </c>
      <c r="D59" s="18">
        <v>34029</v>
      </c>
      <c r="E59" s="18" t="s">
        <v>17</v>
      </c>
      <c r="F59" s="18">
        <v>41334</v>
      </c>
      <c r="G59" s="6">
        <f t="shared" si="6"/>
        <v>41698</v>
      </c>
      <c r="H59" s="7" t="str">
        <f t="shared" ca="1" si="22"/>
        <v>Férias Vencidas</v>
      </c>
      <c r="I59" s="30">
        <f t="shared" si="7"/>
        <v>41728</v>
      </c>
      <c r="J59" s="30">
        <f t="shared" si="8"/>
        <v>42034</v>
      </c>
      <c r="K59" s="8">
        <f t="shared" si="23"/>
        <v>42034</v>
      </c>
      <c r="L59" s="18"/>
      <c r="M59" s="6">
        <f>L59+29</f>
        <v>29</v>
      </c>
      <c r="N59" s="7" t="str">
        <f t="shared" si="4"/>
        <v>Férias Não Vencidas</v>
      </c>
      <c r="O59" s="46">
        <v>41730</v>
      </c>
      <c r="P59" s="46">
        <v>41730</v>
      </c>
      <c r="Q59" s="19"/>
    </row>
    <row r="60" spans="1:17" s="9" customFormat="1" ht="18.75" hidden="1" customHeight="1">
      <c r="A60" s="28" t="s">
        <v>72</v>
      </c>
      <c r="B60" s="17" t="s">
        <v>157</v>
      </c>
      <c r="C60" s="24">
        <v>29159</v>
      </c>
      <c r="D60" s="18">
        <v>41442</v>
      </c>
      <c r="E60" s="18" t="s">
        <v>17</v>
      </c>
      <c r="F60" s="6">
        <f>D60</f>
        <v>41442</v>
      </c>
      <c r="G60" s="6">
        <f t="shared" si="6"/>
        <v>41806</v>
      </c>
      <c r="H60" s="7" t="str">
        <f t="shared" ca="1" si="22"/>
        <v>Férias Vencidas</v>
      </c>
      <c r="I60" s="30">
        <f t="shared" si="7"/>
        <v>41836</v>
      </c>
      <c r="J60" s="30">
        <f t="shared" si="8"/>
        <v>42142</v>
      </c>
      <c r="K60" s="8">
        <f t="shared" si="23"/>
        <v>42142</v>
      </c>
      <c r="L60" s="18"/>
      <c r="M60" s="18">
        <f t="shared" ref="M60" si="24">L60+29</f>
        <v>29</v>
      </c>
      <c r="N60" s="7" t="str">
        <f t="shared" si="4"/>
        <v>Férias Não Vencidas</v>
      </c>
      <c r="O60" s="46">
        <v>41913</v>
      </c>
      <c r="P60" s="46">
        <v>41883</v>
      </c>
      <c r="Q60" s="47">
        <v>41944</v>
      </c>
    </row>
    <row r="61" spans="1:17" s="9" customFormat="1" ht="18.75" customHeight="1">
      <c r="A61" s="28" t="s">
        <v>73</v>
      </c>
      <c r="B61" s="17" t="s">
        <v>158</v>
      </c>
      <c r="C61" s="24">
        <v>3377</v>
      </c>
      <c r="D61" s="18">
        <v>33368</v>
      </c>
      <c r="E61" s="18" t="s">
        <v>17</v>
      </c>
      <c r="F61" s="18">
        <v>41039</v>
      </c>
      <c r="G61" s="6">
        <f t="shared" si="6"/>
        <v>41403</v>
      </c>
      <c r="H61" s="7" t="str">
        <f t="shared" ca="1" si="22"/>
        <v>Férias Vencidas</v>
      </c>
      <c r="I61" s="30">
        <f t="shared" si="7"/>
        <v>41433</v>
      </c>
      <c r="J61" s="30">
        <f t="shared" si="8"/>
        <v>41739</v>
      </c>
      <c r="K61" s="8">
        <f t="shared" si="23"/>
        <v>41739</v>
      </c>
      <c r="L61" s="18"/>
      <c r="M61" s="6">
        <f>L61+29</f>
        <v>29</v>
      </c>
      <c r="N61" s="7" t="str">
        <f t="shared" si="4"/>
        <v>Férias Não Vencidas</v>
      </c>
      <c r="O61" s="46">
        <v>41640</v>
      </c>
      <c r="P61" s="16"/>
      <c r="Q61" s="19"/>
    </row>
    <row r="62" spans="1:17" s="9" customFormat="1" ht="18.75" hidden="1" customHeight="1">
      <c r="A62" s="28" t="s">
        <v>74</v>
      </c>
      <c r="B62" s="17" t="s">
        <v>159</v>
      </c>
      <c r="C62" s="24">
        <v>28818</v>
      </c>
      <c r="D62" s="18">
        <v>41404</v>
      </c>
      <c r="E62" s="18" t="s">
        <v>17</v>
      </c>
      <c r="F62" s="6">
        <f>D62</f>
        <v>41404</v>
      </c>
      <c r="G62" s="6">
        <f t="shared" si="6"/>
        <v>41768</v>
      </c>
      <c r="H62" s="7" t="str">
        <f t="shared" ca="1" si="22"/>
        <v>Férias Vencidas</v>
      </c>
      <c r="I62" s="30">
        <f t="shared" si="7"/>
        <v>41798</v>
      </c>
      <c r="J62" s="30">
        <f t="shared" si="8"/>
        <v>42104</v>
      </c>
      <c r="K62" s="8">
        <f t="shared" si="23"/>
        <v>42104</v>
      </c>
      <c r="L62" s="18"/>
      <c r="M62" s="18">
        <f t="shared" ref="M62" si="25">L62+29</f>
        <v>29</v>
      </c>
      <c r="N62" s="7" t="str">
        <f t="shared" si="4"/>
        <v>Férias Não Vencidas</v>
      </c>
      <c r="O62" s="48">
        <v>41913</v>
      </c>
      <c r="P62" s="16"/>
      <c r="Q62" s="19"/>
    </row>
    <row r="63" spans="1:17" s="9" customFormat="1" ht="18.75" hidden="1" customHeight="1">
      <c r="A63" s="28" t="s">
        <v>76</v>
      </c>
      <c r="B63" s="17" t="s">
        <v>160</v>
      </c>
      <c r="C63" s="24">
        <v>3454</v>
      </c>
      <c r="D63" s="18">
        <v>33368</v>
      </c>
      <c r="E63" s="18" t="s">
        <v>17</v>
      </c>
      <c r="F63" s="18">
        <v>41404</v>
      </c>
      <c r="G63" s="6">
        <f t="shared" si="6"/>
        <v>41768</v>
      </c>
      <c r="H63" s="7" t="str">
        <f t="shared" ca="1" si="22"/>
        <v>Férias Vencidas</v>
      </c>
      <c r="I63" s="30">
        <f t="shared" si="7"/>
        <v>41798</v>
      </c>
      <c r="J63" s="30">
        <f t="shared" si="8"/>
        <v>42104</v>
      </c>
      <c r="K63" s="8">
        <f t="shared" si="23"/>
        <v>42104</v>
      </c>
      <c r="L63" s="18"/>
      <c r="M63" s="6">
        <f t="shared" ref="M63:M65" si="26">L63+29</f>
        <v>29</v>
      </c>
      <c r="N63" s="7" t="str">
        <f t="shared" si="4"/>
        <v>Férias Não Vencidas</v>
      </c>
      <c r="O63" s="46">
        <v>41821</v>
      </c>
      <c r="P63" s="16"/>
      <c r="Q63" s="19"/>
    </row>
    <row r="64" spans="1:17" s="9" customFormat="1" ht="18.75" hidden="1" customHeight="1">
      <c r="A64" s="28" t="s">
        <v>77</v>
      </c>
      <c r="B64" s="17" t="s">
        <v>161</v>
      </c>
      <c r="C64" s="24">
        <v>5000</v>
      </c>
      <c r="D64" s="18">
        <v>34029</v>
      </c>
      <c r="E64" s="18" t="s">
        <v>17</v>
      </c>
      <c r="F64" s="18">
        <v>41334</v>
      </c>
      <c r="G64" s="6">
        <f t="shared" si="6"/>
        <v>41698</v>
      </c>
      <c r="H64" s="7" t="str">
        <f t="shared" ca="1" si="22"/>
        <v>Férias Vencidas</v>
      </c>
      <c r="I64" s="30">
        <f t="shared" si="7"/>
        <v>41728</v>
      </c>
      <c r="J64" s="30">
        <f t="shared" si="8"/>
        <v>42034</v>
      </c>
      <c r="K64" s="8">
        <f t="shared" si="23"/>
        <v>42034</v>
      </c>
      <c r="L64" s="18"/>
      <c r="M64" s="6">
        <f t="shared" si="26"/>
        <v>29</v>
      </c>
      <c r="N64" s="7" t="str">
        <f t="shared" si="4"/>
        <v>Férias Não Vencidas</v>
      </c>
      <c r="O64" s="46">
        <v>41852</v>
      </c>
      <c r="P64" s="46">
        <v>41944</v>
      </c>
      <c r="Q64" s="47">
        <v>42005</v>
      </c>
    </row>
    <row r="65" spans="1:17" s="9" customFormat="1" ht="18.75" hidden="1" customHeight="1">
      <c r="A65" s="28" t="s">
        <v>78</v>
      </c>
      <c r="B65" s="17" t="s">
        <v>162</v>
      </c>
      <c r="C65" s="24">
        <v>28796</v>
      </c>
      <c r="D65" s="18">
        <v>41393</v>
      </c>
      <c r="E65" s="18" t="s">
        <v>17</v>
      </c>
      <c r="F65" s="6">
        <f>D65</f>
        <v>41393</v>
      </c>
      <c r="G65" s="6">
        <f t="shared" si="6"/>
        <v>41757</v>
      </c>
      <c r="H65" s="7" t="str">
        <f t="shared" ca="1" si="22"/>
        <v>Férias Vencidas</v>
      </c>
      <c r="I65" s="30">
        <f t="shared" si="7"/>
        <v>41787</v>
      </c>
      <c r="J65" s="30">
        <f t="shared" si="8"/>
        <v>42093</v>
      </c>
      <c r="K65" s="8">
        <f t="shared" si="23"/>
        <v>42093</v>
      </c>
      <c r="L65" s="17"/>
      <c r="M65" s="18">
        <f t="shared" si="26"/>
        <v>29</v>
      </c>
      <c r="N65" s="7" t="str">
        <f t="shared" si="4"/>
        <v>Férias Não Vencidas</v>
      </c>
      <c r="O65" s="48">
        <v>41944</v>
      </c>
      <c r="P65" s="16"/>
      <c r="Q65" s="19"/>
    </row>
    <row r="66" spans="1:17" s="9" customFormat="1" ht="18.75" hidden="1" customHeight="1">
      <c r="A66" s="28" t="s">
        <v>79</v>
      </c>
      <c r="B66" s="17" t="s">
        <v>163</v>
      </c>
      <c r="C66" s="24">
        <v>16088</v>
      </c>
      <c r="D66" s="18">
        <v>39820</v>
      </c>
      <c r="E66" s="18" t="s">
        <v>17</v>
      </c>
      <c r="F66" s="18">
        <v>41281</v>
      </c>
      <c r="G66" s="6">
        <f t="shared" si="6"/>
        <v>41645</v>
      </c>
      <c r="H66" s="7" t="str">
        <f t="shared" ca="1" si="22"/>
        <v>Férias Vencidas</v>
      </c>
      <c r="I66" s="30">
        <f t="shared" si="7"/>
        <v>41675</v>
      </c>
      <c r="J66" s="30">
        <f t="shared" si="8"/>
        <v>41981</v>
      </c>
      <c r="K66" s="8">
        <f t="shared" si="23"/>
        <v>41981</v>
      </c>
      <c r="L66" s="18"/>
      <c r="M66" s="6">
        <f>L66+29</f>
        <v>29</v>
      </c>
      <c r="N66" s="7" t="str">
        <f t="shared" si="4"/>
        <v>Férias Não Vencidas</v>
      </c>
      <c r="O66" s="46">
        <v>41671</v>
      </c>
      <c r="P66" s="46"/>
      <c r="Q66" s="47"/>
    </row>
    <row r="67" spans="1:17" s="9" customFormat="1" ht="18.75" hidden="1" customHeight="1">
      <c r="A67" s="28" t="s">
        <v>80</v>
      </c>
      <c r="B67" s="17" t="s">
        <v>164</v>
      </c>
      <c r="C67" s="24">
        <v>27170</v>
      </c>
      <c r="D67" s="18">
        <v>41260</v>
      </c>
      <c r="E67" s="18" t="s">
        <v>17</v>
      </c>
      <c r="F67" s="6">
        <f>D67</f>
        <v>41260</v>
      </c>
      <c r="G67" s="6">
        <f t="shared" si="6"/>
        <v>41624</v>
      </c>
      <c r="H67" s="7" t="str">
        <f t="shared" ca="1" si="22"/>
        <v>Férias Vencidas</v>
      </c>
      <c r="I67" s="30">
        <f t="shared" si="7"/>
        <v>41654</v>
      </c>
      <c r="J67" s="30">
        <f t="shared" si="8"/>
        <v>41960</v>
      </c>
      <c r="K67" s="8">
        <f t="shared" si="23"/>
        <v>41960</v>
      </c>
      <c r="L67" s="17"/>
      <c r="M67" s="18">
        <f t="shared" ref="M67" si="27">L67+29</f>
        <v>29</v>
      </c>
      <c r="N67" s="7" t="str">
        <f t="shared" si="4"/>
        <v>Férias Não Vencidas</v>
      </c>
      <c r="O67" s="48">
        <v>41852</v>
      </c>
      <c r="P67" s="16"/>
      <c r="Q67" s="19"/>
    </row>
    <row r="68" spans="1:17" s="9" customFormat="1" ht="18.75" hidden="1" customHeight="1">
      <c r="A68" s="28" t="s">
        <v>81</v>
      </c>
      <c r="B68" s="17" t="s">
        <v>165</v>
      </c>
      <c r="C68" s="24">
        <v>3395</v>
      </c>
      <c r="D68" s="18">
        <v>33368</v>
      </c>
      <c r="E68" s="18" t="s">
        <v>17</v>
      </c>
      <c r="F68" s="18">
        <v>41404</v>
      </c>
      <c r="G68" s="6">
        <f t="shared" si="6"/>
        <v>41768</v>
      </c>
      <c r="H68" s="7" t="str">
        <f t="shared" ca="1" si="22"/>
        <v>Férias Vencidas</v>
      </c>
      <c r="I68" s="30">
        <f t="shared" si="7"/>
        <v>41798</v>
      </c>
      <c r="J68" s="30">
        <f t="shared" si="8"/>
        <v>42104</v>
      </c>
      <c r="K68" s="8">
        <f t="shared" si="23"/>
        <v>42104</v>
      </c>
      <c r="L68" s="18"/>
      <c r="M68" s="6">
        <f>L68+29</f>
        <v>29</v>
      </c>
      <c r="N68" s="7" t="str">
        <f t="shared" si="4"/>
        <v>Férias Não Vencidas</v>
      </c>
      <c r="O68" s="46">
        <v>41974</v>
      </c>
      <c r="P68" s="48">
        <v>42005</v>
      </c>
      <c r="Q68" s="47">
        <v>42036</v>
      </c>
    </row>
    <row r="69" spans="1:17" s="9" customFormat="1" ht="18.75" hidden="1" customHeight="1">
      <c r="A69" s="28" t="s">
        <v>82</v>
      </c>
      <c r="B69" s="17" t="s">
        <v>166</v>
      </c>
      <c r="C69" s="24">
        <v>29157</v>
      </c>
      <c r="D69" s="18">
        <v>41442</v>
      </c>
      <c r="E69" s="18" t="s">
        <v>17</v>
      </c>
      <c r="F69" s="6">
        <f>D69</f>
        <v>41442</v>
      </c>
      <c r="G69" s="6">
        <f t="shared" si="6"/>
        <v>41806</v>
      </c>
      <c r="H69" s="7" t="str">
        <f ca="1">IF(G69&lt;$A$5,"Férias Vencidas","Férias Não Vencidas")</f>
        <v>Férias Vencidas</v>
      </c>
      <c r="I69" s="30">
        <f t="shared" si="7"/>
        <v>41836</v>
      </c>
      <c r="J69" s="30">
        <f t="shared" si="8"/>
        <v>42142</v>
      </c>
      <c r="K69" s="8">
        <f t="shared" si="23"/>
        <v>42142</v>
      </c>
      <c r="L69" s="18"/>
      <c r="M69" s="18">
        <f t="shared" ref="M69:M71" si="28">L69+29</f>
        <v>29</v>
      </c>
      <c r="N69" s="7" t="str">
        <f t="shared" si="4"/>
        <v>Férias Não Vencidas</v>
      </c>
      <c r="O69" s="46">
        <v>41913</v>
      </c>
      <c r="P69" s="46">
        <v>41821</v>
      </c>
      <c r="Q69" s="47">
        <v>41852</v>
      </c>
    </row>
    <row r="70" spans="1:17" s="9" customFormat="1" ht="18.75" customHeight="1">
      <c r="A70" s="28" t="s">
        <v>83</v>
      </c>
      <c r="B70" s="17" t="s">
        <v>167</v>
      </c>
      <c r="C70" s="24">
        <v>27161</v>
      </c>
      <c r="D70" s="18">
        <v>41260</v>
      </c>
      <c r="E70" s="18" t="s">
        <v>17</v>
      </c>
      <c r="F70" s="6">
        <f>D70</f>
        <v>41260</v>
      </c>
      <c r="G70" s="6">
        <f t="shared" si="6"/>
        <v>41624</v>
      </c>
      <c r="H70" s="7" t="str">
        <f t="shared" ca="1" si="22"/>
        <v>Férias Vencidas</v>
      </c>
      <c r="I70" s="30">
        <f t="shared" si="7"/>
        <v>41654</v>
      </c>
      <c r="J70" s="30">
        <f t="shared" si="8"/>
        <v>41960</v>
      </c>
      <c r="K70" s="8">
        <f t="shared" ref="K70:K89" si="29">G70+336</f>
        <v>41960</v>
      </c>
      <c r="L70" s="17"/>
      <c r="M70" s="18">
        <f t="shared" si="28"/>
        <v>29</v>
      </c>
      <c r="N70" s="7" t="str">
        <f t="shared" si="4"/>
        <v>Férias Não Vencidas</v>
      </c>
      <c r="O70" s="46">
        <v>41640</v>
      </c>
      <c r="P70" s="46">
        <v>41821</v>
      </c>
      <c r="Q70" s="47">
        <v>41791</v>
      </c>
    </row>
    <row r="71" spans="1:17" s="9" customFormat="1" ht="18.75" hidden="1" customHeight="1">
      <c r="A71" s="28" t="s">
        <v>84</v>
      </c>
      <c r="B71" s="17" t="s">
        <v>168</v>
      </c>
      <c r="C71" s="24">
        <v>28809</v>
      </c>
      <c r="D71" s="18">
        <v>41393</v>
      </c>
      <c r="E71" s="18" t="s">
        <v>17</v>
      </c>
      <c r="F71" s="6">
        <f>D71</f>
        <v>41393</v>
      </c>
      <c r="G71" s="6">
        <f t="shared" si="6"/>
        <v>41757</v>
      </c>
      <c r="H71" s="7" t="str">
        <f t="shared" ca="1" si="22"/>
        <v>Férias Vencidas</v>
      </c>
      <c r="I71" s="30">
        <f t="shared" si="7"/>
        <v>41787</v>
      </c>
      <c r="J71" s="30">
        <f t="shared" si="8"/>
        <v>42093</v>
      </c>
      <c r="K71" s="8">
        <f t="shared" si="29"/>
        <v>42093</v>
      </c>
      <c r="L71" s="17"/>
      <c r="M71" s="18">
        <f t="shared" si="28"/>
        <v>29</v>
      </c>
      <c r="N71" s="7" t="str">
        <f t="shared" ref="N71:N89" si="30">IF(L71&lt;G71,"Férias Não Vencidas",IF(L71&gt;K71,"Férias em Dobro","Dentro do Prazo"))</f>
        <v>Férias Não Vencidas</v>
      </c>
      <c r="O71" s="46">
        <v>41944</v>
      </c>
      <c r="P71" s="46">
        <v>41913</v>
      </c>
      <c r="Q71" s="47">
        <v>41974</v>
      </c>
    </row>
    <row r="72" spans="1:17" s="9" customFormat="1" ht="18.75" hidden="1" customHeight="1">
      <c r="A72" s="28" t="s">
        <v>85</v>
      </c>
      <c r="B72" s="17" t="s">
        <v>169</v>
      </c>
      <c r="C72" s="24">
        <v>1986</v>
      </c>
      <c r="D72" s="18">
        <v>32048</v>
      </c>
      <c r="E72" s="18" t="s">
        <v>17</v>
      </c>
      <c r="F72" s="18">
        <v>41545</v>
      </c>
      <c r="G72" s="6">
        <f t="shared" si="6"/>
        <v>41909</v>
      </c>
      <c r="H72" s="7" t="str">
        <f t="shared" ca="1" si="22"/>
        <v>Férias Vencidas</v>
      </c>
      <c r="I72" s="30">
        <f t="shared" si="7"/>
        <v>41939</v>
      </c>
      <c r="J72" s="30">
        <f t="shared" si="8"/>
        <v>42245</v>
      </c>
      <c r="K72" s="8">
        <f t="shared" si="29"/>
        <v>42245</v>
      </c>
      <c r="L72" s="18"/>
      <c r="M72" s="6">
        <f>L72+29</f>
        <v>29</v>
      </c>
      <c r="N72" s="7" t="str">
        <f t="shared" si="30"/>
        <v>Férias Não Vencidas</v>
      </c>
      <c r="O72" s="46">
        <v>41913</v>
      </c>
      <c r="P72" s="16"/>
      <c r="Q72" s="19"/>
    </row>
    <row r="73" spans="1:17" s="9" customFormat="1" ht="18.75" hidden="1" customHeight="1">
      <c r="A73" s="28" t="s">
        <v>86</v>
      </c>
      <c r="B73" s="17" t="s">
        <v>170</v>
      </c>
      <c r="C73" s="24">
        <v>29676</v>
      </c>
      <c r="D73" s="18">
        <v>41505</v>
      </c>
      <c r="E73" s="18" t="s">
        <v>17</v>
      </c>
      <c r="F73" s="6">
        <f>D73</f>
        <v>41505</v>
      </c>
      <c r="G73" s="6">
        <f t="shared" si="6"/>
        <v>41869</v>
      </c>
      <c r="H73" s="7" t="str">
        <f t="shared" ca="1" si="22"/>
        <v>Férias Vencidas</v>
      </c>
      <c r="I73" s="30">
        <f t="shared" si="7"/>
        <v>41899</v>
      </c>
      <c r="J73" s="30">
        <f t="shared" si="8"/>
        <v>42205</v>
      </c>
      <c r="K73" s="8">
        <f t="shared" si="29"/>
        <v>42205</v>
      </c>
      <c r="L73" s="18"/>
      <c r="M73" s="18">
        <f t="shared" ref="M73:M74" si="31">L73+29</f>
        <v>29</v>
      </c>
      <c r="N73" s="7" t="str">
        <f t="shared" si="30"/>
        <v>Férias Não Vencidas</v>
      </c>
      <c r="O73" s="48">
        <v>41883</v>
      </c>
      <c r="P73" s="16"/>
      <c r="Q73" s="19"/>
    </row>
    <row r="74" spans="1:17" s="9" customFormat="1" ht="18.75" hidden="1" customHeight="1">
      <c r="A74" s="28" t="s">
        <v>87</v>
      </c>
      <c r="B74" s="17" t="s">
        <v>171</v>
      </c>
      <c r="C74" s="24">
        <v>27163</v>
      </c>
      <c r="D74" s="18">
        <v>41260</v>
      </c>
      <c r="E74" s="18" t="s">
        <v>17</v>
      </c>
      <c r="F74" s="6">
        <f>D74</f>
        <v>41260</v>
      </c>
      <c r="G74" s="6">
        <f t="shared" ref="G74:G89" si="32">F74+364</f>
        <v>41624</v>
      </c>
      <c r="H74" s="7" t="str">
        <f t="shared" ca="1" si="22"/>
        <v>Férias Vencidas</v>
      </c>
      <c r="I74" s="30">
        <f t="shared" si="7"/>
        <v>41654</v>
      </c>
      <c r="J74" s="30">
        <f t="shared" si="8"/>
        <v>41960</v>
      </c>
      <c r="K74" s="8">
        <f t="shared" si="29"/>
        <v>41960</v>
      </c>
      <c r="L74" s="17"/>
      <c r="M74" s="18">
        <f t="shared" si="31"/>
        <v>29</v>
      </c>
      <c r="N74" s="7" t="str">
        <f t="shared" si="30"/>
        <v>Férias Não Vencidas</v>
      </c>
      <c r="O74" s="46">
        <v>41671</v>
      </c>
      <c r="P74" s="46">
        <v>41640</v>
      </c>
      <c r="Q74" s="47">
        <v>41821</v>
      </c>
    </row>
    <row r="75" spans="1:17" s="9" customFormat="1" ht="18.75" hidden="1" customHeight="1">
      <c r="A75" s="28" t="s">
        <v>88</v>
      </c>
      <c r="B75" s="17" t="s">
        <v>172</v>
      </c>
      <c r="C75" s="24">
        <v>3382</v>
      </c>
      <c r="D75" s="18">
        <v>33368</v>
      </c>
      <c r="E75" s="18" t="s">
        <v>40</v>
      </c>
      <c r="F75" s="18">
        <v>41039</v>
      </c>
      <c r="G75" s="6">
        <f t="shared" si="32"/>
        <v>41403</v>
      </c>
      <c r="H75" s="7" t="str">
        <f t="shared" ca="1" si="22"/>
        <v>Férias Vencidas</v>
      </c>
      <c r="I75" s="30">
        <f t="shared" si="7"/>
        <v>41433</v>
      </c>
      <c r="J75" s="30">
        <f t="shared" si="8"/>
        <v>41739</v>
      </c>
      <c r="K75" s="8">
        <f t="shared" si="29"/>
        <v>41739</v>
      </c>
      <c r="L75" s="18"/>
      <c r="M75" s="6">
        <f>L75+29</f>
        <v>29</v>
      </c>
      <c r="N75" s="7" t="str">
        <f t="shared" si="30"/>
        <v>Férias Não Vencidas</v>
      </c>
      <c r="O75" s="48">
        <v>41730</v>
      </c>
      <c r="P75" s="16"/>
      <c r="Q75" s="19"/>
    </row>
    <row r="76" spans="1:17" s="9" customFormat="1" ht="18.75" hidden="1" customHeight="1">
      <c r="A76" s="28" t="s">
        <v>89</v>
      </c>
      <c r="B76" s="17" t="s">
        <v>173</v>
      </c>
      <c r="C76" s="24">
        <v>29160</v>
      </c>
      <c r="D76" s="18">
        <v>41442</v>
      </c>
      <c r="E76" s="18" t="s">
        <v>17</v>
      </c>
      <c r="F76" s="6">
        <f>D76</f>
        <v>41442</v>
      </c>
      <c r="G76" s="6">
        <f t="shared" si="32"/>
        <v>41806</v>
      </c>
      <c r="H76" s="7" t="str">
        <f t="shared" ca="1" si="22"/>
        <v>Férias Vencidas</v>
      </c>
      <c r="I76" s="30">
        <f t="shared" si="7"/>
        <v>41836</v>
      </c>
      <c r="J76" s="30">
        <f t="shared" si="8"/>
        <v>42142</v>
      </c>
      <c r="K76" s="8">
        <f t="shared" si="29"/>
        <v>42142</v>
      </c>
      <c r="L76" s="18"/>
      <c r="M76" s="18">
        <f t="shared" ref="M76:M79" si="33">L76+29</f>
        <v>29</v>
      </c>
      <c r="N76" s="7" t="str">
        <f t="shared" si="30"/>
        <v>Férias Não Vencidas</v>
      </c>
      <c r="O76" s="48">
        <v>41913</v>
      </c>
      <c r="P76" s="16"/>
      <c r="Q76" s="19"/>
    </row>
    <row r="77" spans="1:17" s="9" customFormat="1" ht="18.75" hidden="1" customHeight="1">
      <c r="A77" s="28" t="s">
        <v>90</v>
      </c>
      <c r="B77" s="17" t="s">
        <v>174</v>
      </c>
      <c r="C77" s="24">
        <v>27817</v>
      </c>
      <c r="D77" s="18">
        <v>41393</v>
      </c>
      <c r="E77" s="18" t="s">
        <v>17</v>
      </c>
      <c r="F77" s="6">
        <f>D77</f>
        <v>41393</v>
      </c>
      <c r="G77" s="6">
        <f t="shared" si="32"/>
        <v>41757</v>
      </c>
      <c r="H77" s="7" t="str">
        <f t="shared" ca="1" si="22"/>
        <v>Férias Vencidas</v>
      </c>
      <c r="I77" s="30">
        <f t="shared" ref="I77:I89" si="34">G77+30</f>
        <v>41787</v>
      </c>
      <c r="J77" s="30">
        <f t="shared" ref="J77:J89" si="35">K77</f>
        <v>42093</v>
      </c>
      <c r="K77" s="8">
        <f t="shared" si="29"/>
        <v>42093</v>
      </c>
      <c r="L77" s="17"/>
      <c r="M77" s="18">
        <f t="shared" si="33"/>
        <v>29</v>
      </c>
      <c r="N77" s="7" t="str">
        <f t="shared" si="30"/>
        <v>Férias Não Vencidas</v>
      </c>
      <c r="O77" s="48">
        <v>41791</v>
      </c>
      <c r="P77" s="16"/>
      <c r="Q77" s="19"/>
    </row>
    <row r="78" spans="1:17" s="9" customFormat="1" ht="18.75" customHeight="1">
      <c r="A78" s="28" t="s">
        <v>91</v>
      </c>
      <c r="B78" s="17" t="s">
        <v>175</v>
      </c>
      <c r="C78" s="24">
        <v>27169</v>
      </c>
      <c r="D78" s="18">
        <v>41260</v>
      </c>
      <c r="E78" s="18" t="s">
        <v>17</v>
      </c>
      <c r="F78" s="6">
        <f>D78</f>
        <v>41260</v>
      </c>
      <c r="G78" s="6">
        <f t="shared" si="32"/>
        <v>41624</v>
      </c>
      <c r="H78" s="7" t="str">
        <f ca="1">IF(G78&lt;$A$5,"Férias Vencidas","Férias Não Vencidas")</f>
        <v>Férias Vencidas</v>
      </c>
      <c r="I78" s="30">
        <f t="shared" si="34"/>
        <v>41654</v>
      </c>
      <c r="J78" s="30">
        <f t="shared" si="35"/>
        <v>41960</v>
      </c>
      <c r="K78" s="8">
        <f t="shared" si="29"/>
        <v>41960</v>
      </c>
      <c r="L78" s="17"/>
      <c r="M78" s="18">
        <f t="shared" si="33"/>
        <v>29</v>
      </c>
      <c r="N78" s="7" t="str">
        <f t="shared" si="30"/>
        <v>Férias Não Vencidas</v>
      </c>
      <c r="O78" s="46">
        <v>41640</v>
      </c>
      <c r="P78" s="46">
        <v>41791</v>
      </c>
      <c r="Q78" s="47">
        <v>41852</v>
      </c>
    </row>
    <row r="79" spans="1:17" s="9" customFormat="1" ht="18.75" hidden="1" customHeight="1">
      <c r="A79" s="28" t="s">
        <v>92</v>
      </c>
      <c r="B79" s="17" t="s">
        <v>176</v>
      </c>
      <c r="C79" s="24">
        <v>27158</v>
      </c>
      <c r="D79" s="18">
        <v>41260</v>
      </c>
      <c r="E79" s="18" t="s">
        <v>17</v>
      </c>
      <c r="F79" s="6">
        <f>D79</f>
        <v>41260</v>
      </c>
      <c r="G79" s="6">
        <f t="shared" si="32"/>
        <v>41624</v>
      </c>
      <c r="H79" s="7" t="str">
        <f t="shared" ca="1" si="22"/>
        <v>Férias Vencidas</v>
      </c>
      <c r="I79" s="30">
        <f t="shared" si="34"/>
        <v>41654</v>
      </c>
      <c r="J79" s="30">
        <f t="shared" si="35"/>
        <v>41960</v>
      </c>
      <c r="K79" s="8">
        <f t="shared" si="29"/>
        <v>41960</v>
      </c>
      <c r="L79" s="17"/>
      <c r="M79" s="18">
        <f t="shared" si="33"/>
        <v>29</v>
      </c>
      <c r="N79" s="7" t="str">
        <f t="shared" si="30"/>
        <v>Férias Não Vencidas</v>
      </c>
      <c r="O79" s="46">
        <v>41671</v>
      </c>
      <c r="P79" s="46">
        <v>41640</v>
      </c>
      <c r="Q79" s="47"/>
    </row>
    <row r="80" spans="1:17" s="9" customFormat="1" ht="18.75" hidden="1" customHeight="1">
      <c r="A80" s="28" t="s">
        <v>93</v>
      </c>
      <c r="B80" s="17" t="s">
        <v>177</v>
      </c>
      <c r="C80" s="24">
        <v>5019</v>
      </c>
      <c r="D80" s="18">
        <v>34029</v>
      </c>
      <c r="E80" s="18" t="s">
        <v>17</v>
      </c>
      <c r="F80" s="18">
        <v>41334</v>
      </c>
      <c r="G80" s="6">
        <f t="shared" si="32"/>
        <v>41698</v>
      </c>
      <c r="H80" s="7" t="str">
        <f t="shared" ca="1" si="22"/>
        <v>Férias Vencidas</v>
      </c>
      <c r="I80" s="30">
        <f t="shared" si="34"/>
        <v>41728</v>
      </c>
      <c r="J80" s="30">
        <f t="shared" si="35"/>
        <v>42034</v>
      </c>
      <c r="K80" s="8">
        <f t="shared" si="29"/>
        <v>42034</v>
      </c>
      <c r="L80" s="18"/>
      <c r="M80" s="6">
        <f>L80+29</f>
        <v>29</v>
      </c>
      <c r="N80" s="7" t="str">
        <f t="shared" si="30"/>
        <v>Férias Não Vencidas</v>
      </c>
      <c r="O80" s="46">
        <v>41974</v>
      </c>
      <c r="P80" s="16"/>
      <c r="Q80" s="19"/>
    </row>
    <row r="81" spans="1:17" s="9" customFormat="1" ht="18.75" hidden="1" customHeight="1">
      <c r="A81" s="28" t="s">
        <v>94</v>
      </c>
      <c r="B81" s="17" t="s">
        <v>178</v>
      </c>
      <c r="C81" s="24">
        <v>27174</v>
      </c>
      <c r="D81" s="18">
        <v>41260</v>
      </c>
      <c r="E81" s="18" t="s">
        <v>17</v>
      </c>
      <c r="F81" s="6">
        <f>D81</f>
        <v>41260</v>
      </c>
      <c r="G81" s="6">
        <f t="shared" si="32"/>
        <v>41624</v>
      </c>
      <c r="H81" s="7" t="str">
        <f t="shared" ca="1" si="22"/>
        <v>Férias Vencidas</v>
      </c>
      <c r="I81" s="30">
        <f t="shared" si="34"/>
        <v>41654</v>
      </c>
      <c r="J81" s="30">
        <f t="shared" si="35"/>
        <v>41960</v>
      </c>
      <c r="K81" s="8">
        <f t="shared" si="29"/>
        <v>41960</v>
      </c>
      <c r="L81" s="17"/>
      <c r="M81" s="18">
        <f t="shared" ref="M81:M85" si="36">L81+29</f>
        <v>29</v>
      </c>
      <c r="N81" s="7" t="str">
        <f t="shared" si="30"/>
        <v>Férias Não Vencidas</v>
      </c>
      <c r="O81" s="46">
        <v>41671</v>
      </c>
      <c r="P81" s="46">
        <v>41791</v>
      </c>
      <c r="Q81" s="47">
        <v>41913</v>
      </c>
    </row>
    <row r="82" spans="1:17" s="9" customFormat="1" ht="18.75" hidden="1" customHeight="1">
      <c r="A82" s="28" t="s">
        <v>95</v>
      </c>
      <c r="B82" s="17" t="s">
        <v>179</v>
      </c>
      <c r="C82" s="24">
        <v>27162</v>
      </c>
      <c r="D82" s="18">
        <v>41260</v>
      </c>
      <c r="E82" s="18" t="s">
        <v>17</v>
      </c>
      <c r="F82" s="6">
        <f>D82</f>
        <v>41260</v>
      </c>
      <c r="G82" s="6">
        <f t="shared" si="32"/>
        <v>41624</v>
      </c>
      <c r="H82" s="7" t="str">
        <f t="shared" ca="1" si="22"/>
        <v>Férias Vencidas</v>
      </c>
      <c r="I82" s="30">
        <f t="shared" si="34"/>
        <v>41654</v>
      </c>
      <c r="J82" s="30">
        <f t="shared" si="35"/>
        <v>41960</v>
      </c>
      <c r="K82" s="8">
        <f t="shared" si="29"/>
        <v>41960</v>
      </c>
      <c r="L82" s="17"/>
      <c r="M82" s="18">
        <f t="shared" si="36"/>
        <v>29</v>
      </c>
      <c r="N82" s="7" t="str">
        <f t="shared" si="30"/>
        <v>Férias Não Vencidas</v>
      </c>
      <c r="O82" s="46">
        <v>41913</v>
      </c>
      <c r="P82" s="46">
        <v>41883</v>
      </c>
      <c r="Q82" s="47">
        <v>41944</v>
      </c>
    </row>
    <row r="83" spans="1:17" s="9" customFormat="1" ht="18.75" hidden="1" customHeight="1">
      <c r="A83" s="28" t="s">
        <v>96</v>
      </c>
      <c r="B83" s="17" t="s">
        <v>180</v>
      </c>
      <c r="C83" s="24">
        <v>27799</v>
      </c>
      <c r="D83" s="18">
        <v>41393</v>
      </c>
      <c r="E83" s="18" t="s">
        <v>17</v>
      </c>
      <c r="F83" s="6">
        <f>D83</f>
        <v>41393</v>
      </c>
      <c r="G83" s="6">
        <f t="shared" si="32"/>
        <v>41757</v>
      </c>
      <c r="H83" s="7" t="str">
        <f t="shared" ca="1" si="22"/>
        <v>Férias Vencidas</v>
      </c>
      <c r="I83" s="30">
        <f t="shared" si="34"/>
        <v>41787</v>
      </c>
      <c r="J83" s="30">
        <f t="shared" si="35"/>
        <v>42093</v>
      </c>
      <c r="K83" s="8">
        <f t="shared" si="29"/>
        <v>42093</v>
      </c>
      <c r="L83" s="17"/>
      <c r="M83" s="18">
        <f t="shared" si="36"/>
        <v>29</v>
      </c>
      <c r="N83" s="7" t="str">
        <f t="shared" si="30"/>
        <v>Férias Não Vencidas</v>
      </c>
      <c r="O83" s="48">
        <v>41791</v>
      </c>
      <c r="P83" s="16"/>
      <c r="Q83" s="19"/>
    </row>
    <row r="84" spans="1:17" s="9" customFormat="1" ht="18.75" hidden="1" customHeight="1">
      <c r="A84" s="28" t="s">
        <v>97</v>
      </c>
      <c r="B84" s="17" t="s">
        <v>181</v>
      </c>
      <c r="C84" s="24">
        <v>29158</v>
      </c>
      <c r="D84" s="18">
        <v>41442</v>
      </c>
      <c r="E84" s="18" t="s">
        <v>17</v>
      </c>
      <c r="F84" s="6">
        <f>D84</f>
        <v>41442</v>
      </c>
      <c r="G84" s="6">
        <f t="shared" si="32"/>
        <v>41806</v>
      </c>
      <c r="H84" s="7" t="str">
        <f t="shared" ca="1" si="22"/>
        <v>Férias Vencidas</v>
      </c>
      <c r="I84" s="30">
        <f t="shared" si="34"/>
        <v>41836</v>
      </c>
      <c r="J84" s="30">
        <f t="shared" si="35"/>
        <v>42142</v>
      </c>
      <c r="K84" s="8">
        <f t="shared" si="29"/>
        <v>42142</v>
      </c>
      <c r="L84" s="18"/>
      <c r="M84" s="18">
        <f t="shared" si="36"/>
        <v>29</v>
      </c>
      <c r="N84" s="7" t="str">
        <f t="shared" si="30"/>
        <v>Férias Não Vencidas</v>
      </c>
      <c r="O84" s="48">
        <v>41883</v>
      </c>
      <c r="P84" s="16"/>
      <c r="Q84" s="19"/>
    </row>
    <row r="85" spans="1:17" s="9" customFormat="1" ht="18.75" hidden="1" customHeight="1">
      <c r="A85" s="28" t="s">
        <v>98</v>
      </c>
      <c r="B85" s="17" t="s">
        <v>182</v>
      </c>
      <c r="C85" s="24">
        <v>29154</v>
      </c>
      <c r="D85" s="18">
        <v>41442</v>
      </c>
      <c r="E85" s="18" t="s">
        <v>17</v>
      </c>
      <c r="F85" s="6">
        <f>D85</f>
        <v>41442</v>
      </c>
      <c r="G85" s="6">
        <f t="shared" si="32"/>
        <v>41806</v>
      </c>
      <c r="H85" s="7" t="str">
        <f t="shared" ca="1" si="22"/>
        <v>Férias Vencidas</v>
      </c>
      <c r="I85" s="30">
        <f t="shared" si="34"/>
        <v>41836</v>
      </c>
      <c r="J85" s="30">
        <f t="shared" si="35"/>
        <v>42142</v>
      </c>
      <c r="K85" s="8">
        <f t="shared" si="29"/>
        <v>42142</v>
      </c>
      <c r="L85" s="18"/>
      <c r="M85" s="18">
        <f t="shared" si="36"/>
        <v>29</v>
      </c>
      <c r="N85" s="7" t="str">
        <f t="shared" si="30"/>
        <v>Férias Não Vencidas</v>
      </c>
      <c r="O85" s="48">
        <v>41883</v>
      </c>
      <c r="P85" s="16"/>
      <c r="Q85" s="19"/>
    </row>
    <row r="86" spans="1:17" s="9" customFormat="1" ht="18.75" hidden="1" customHeight="1">
      <c r="A86" s="28" t="s">
        <v>99</v>
      </c>
      <c r="B86" s="17" t="s">
        <v>183</v>
      </c>
      <c r="C86" s="24">
        <v>3394</v>
      </c>
      <c r="D86" s="18">
        <v>33368</v>
      </c>
      <c r="E86" s="18" t="s">
        <v>17</v>
      </c>
      <c r="F86" s="18">
        <v>41404</v>
      </c>
      <c r="G86" s="6">
        <f t="shared" si="32"/>
        <v>41768</v>
      </c>
      <c r="H86" s="7" t="str">
        <f t="shared" ca="1" si="22"/>
        <v>Férias Vencidas</v>
      </c>
      <c r="I86" s="30">
        <f t="shared" si="34"/>
        <v>41798</v>
      </c>
      <c r="J86" s="30">
        <f t="shared" si="35"/>
        <v>42104</v>
      </c>
      <c r="K86" s="8">
        <f t="shared" si="29"/>
        <v>42104</v>
      </c>
      <c r="L86" s="18"/>
      <c r="M86" s="6">
        <f t="shared" ref="M86:M89" si="37">L86+29</f>
        <v>29</v>
      </c>
      <c r="N86" s="7" t="str">
        <f t="shared" si="30"/>
        <v>Férias Não Vencidas</v>
      </c>
      <c r="O86" s="46">
        <v>41974</v>
      </c>
      <c r="P86" s="16"/>
      <c r="Q86" s="19"/>
    </row>
    <row r="87" spans="1:17" s="9" customFormat="1" ht="18.75" hidden="1" customHeight="1">
      <c r="A87" s="28" t="s">
        <v>100</v>
      </c>
      <c r="B87" s="17" t="s">
        <v>184</v>
      </c>
      <c r="C87" s="24">
        <v>1651</v>
      </c>
      <c r="D87" s="18">
        <v>31432</v>
      </c>
      <c r="E87" s="18" t="s">
        <v>40</v>
      </c>
      <c r="F87" s="6">
        <v>41294</v>
      </c>
      <c r="G87" s="6">
        <f t="shared" si="32"/>
        <v>41658</v>
      </c>
      <c r="H87" s="7" t="str">
        <f t="shared" ca="1" si="22"/>
        <v>Férias Vencidas</v>
      </c>
      <c r="I87" s="30">
        <f t="shared" si="34"/>
        <v>41688</v>
      </c>
      <c r="J87" s="30">
        <f t="shared" si="35"/>
        <v>41994</v>
      </c>
      <c r="K87" s="8">
        <f t="shared" si="29"/>
        <v>41994</v>
      </c>
      <c r="L87" s="18"/>
      <c r="M87" s="6">
        <f t="shared" si="37"/>
        <v>29</v>
      </c>
      <c r="N87" s="7" t="str">
        <f t="shared" si="30"/>
        <v>Férias Não Vencidas</v>
      </c>
      <c r="O87" s="46">
        <v>41974</v>
      </c>
      <c r="P87" s="16"/>
      <c r="Q87" s="19"/>
    </row>
    <row r="88" spans="1:17" s="9" customFormat="1" ht="18.75" hidden="1" customHeight="1">
      <c r="A88" s="28" t="s">
        <v>101</v>
      </c>
      <c r="B88" s="17" t="s">
        <v>185</v>
      </c>
      <c r="C88" s="24">
        <v>28815</v>
      </c>
      <c r="D88" s="18">
        <v>41393</v>
      </c>
      <c r="E88" s="18" t="s">
        <v>17</v>
      </c>
      <c r="F88" s="6">
        <f>D88</f>
        <v>41393</v>
      </c>
      <c r="G88" s="6">
        <f t="shared" si="32"/>
        <v>41757</v>
      </c>
      <c r="H88" s="7" t="str">
        <f t="shared" ca="1" si="22"/>
        <v>Férias Vencidas</v>
      </c>
      <c r="I88" s="30">
        <f t="shared" si="34"/>
        <v>41787</v>
      </c>
      <c r="J88" s="30">
        <f t="shared" si="35"/>
        <v>42093</v>
      </c>
      <c r="K88" s="8">
        <f t="shared" si="29"/>
        <v>42093</v>
      </c>
      <c r="L88" s="17"/>
      <c r="M88" s="18">
        <f t="shared" si="37"/>
        <v>29</v>
      </c>
      <c r="N88" s="7" t="str">
        <f t="shared" si="30"/>
        <v>Férias Não Vencidas</v>
      </c>
      <c r="O88" s="46">
        <v>41821</v>
      </c>
      <c r="P88" s="46">
        <v>41944</v>
      </c>
      <c r="Q88" s="47">
        <v>41974</v>
      </c>
    </row>
    <row r="89" spans="1:17" s="9" customFormat="1" ht="18.75" hidden="1" customHeight="1" thickBot="1">
      <c r="A89" s="29" t="s">
        <v>102</v>
      </c>
      <c r="B89" s="20" t="s">
        <v>186</v>
      </c>
      <c r="C89" s="25">
        <v>28813</v>
      </c>
      <c r="D89" s="21">
        <v>41393</v>
      </c>
      <c r="E89" s="21" t="s">
        <v>17</v>
      </c>
      <c r="F89" s="10">
        <f>D89</f>
        <v>41393</v>
      </c>
      <c r="G89" s="21">
        <f t="shared" si="32"/>
        <v>41757</v>
      </c>
      <c r="H89" s="11" t="str">
        <f t="shared" ca="1" si="22"/>
        <v>Férias Vencidas</v>
      </c>
      <c r="I89" s="45">
        <f t="shared" si="34"/>
        <v>41787</v>
      </c>
      <c r="J89" s="45">
        <f t="shared" si="35"/>
        <v>42093</v>
      </c>
      <c r="K89" s="12">
        <f t="shared" si="29"/>
        <v>42093</v>
      </c>
      <c r="L89" s="20"/>
      <c r="M89" s="21">
        <f t="shared" si="37"/>
        <v>29</v>
      </c>
      <c r="N89" s="11" t="str">
        <f t="shared" si="30"/>
        <v>Férias Não Vencidas</v>
      </c>
      <c r="O89" s="49">
        <v>41821</v>
      </c>
      <c r="P89" s="49">
        <v>41974</v>
      </c>
      <c r="Q89" s="50"/>
    </row>
    <row r="90" spans="1:17" s="9" customFormat="1" ht="18.75" customHeight="1">
      <c r="A90" s="4"/>
      <c r="B90" s="4"/>
      <c r="C90" s="26"/>
      <c r="D90" s="15"/>
      <c r="E90" s="15"/>
      <c r="F90" s="4"/>
      <c r="L90" s="4"/>
      <c r="M90" s="4"/>
    </row>
  </sheetData>
  <autoFilter ref="A6:P89">
    <filterColumn colId="4"/>
    <filterColumn colId="5" showButton="0"/>
    <filterColumn colId="8"/>
    <filterColumn colId="9"/>
    <filterColumn colId="11" showButton="0"/>
    <filterColumn colId="14">
      <filters>
        <dateGroupItem year="2014" month="1" dateTimeGrouping="month"/>
      </filters>
    </filterColumn>
  </autoFilter>
  <mergeCells count="4">
    <mergeCell ref="F6:G6"/>
    <mergeCell ref="L6:M6"/>
    <mergeCell ref="I6:J6"/>
    <mergeCell ref="A1:Q1"/>
  </mergeCells>
  <printOptions horizontalCentered="1"/>
  <pageMargins left="0.51" right="0.19685039370078741" top="0.70866141732283472" bottom="0.98425196850393704" header="0.51181102362204722" footer="0.51181102362204722"/>
  <pageSetup paperSize="9" scale="46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46"/>
  <sheetViews>
    <sheetView tabSelected="1" topLeftCell="A86" workbookViewId="0">
      <selection activeCell="D103" sqref="D103"/>
    </sheetView>
  </sheetViews>
  <sheetFormatPr defaultRowHeight="14.25"/>
  <cols>
    <col min="1" max="1" width="52.42578125" style="66" bestFit="1" customWidth="1"/>
    <col min="2" max="2" width="14.140625" style="67" bestFit="1" customWidth="1"/>
    <col min="3" max="3" width="9.140625" style="52"/>
    <col min="4" max="4" width="32.42578125" style="52" bestFit="1" customWidth="1"/>
    <col min="5" max="16384" width="9.140625" style="52"/>
  </cols>
  <sheetData>
    <row r="1" spans="1:2">
      <c r="A1" s="84" t="s">
        <v>191</v>
      </c>
      <c r="B1" s="84"/>
    </row>
    <row r="2" spans="1:2">
      <c r="A2" s="55" t="s">
        <v>7</v>
      </c>
      <c r="B2" s="56" t="s">
        <v>6</v>
      </c>
    </row>
    <row r="3" spans="1:2">
      <c r="A3" s="57" t="s">
        <v>18</v>
      </c>
      <c r="B3" s="58">
        <v>15478</v>
      </c>
    </row>
    <row r="4" spans="1:2">
      <c r="A4" s="60" t="s">
        <v>10</v>
      </c>
      <c r="B4" s="61">
        <v>3359</v>
      </c>
    </row>
    <row r="5" spans="1:2">
      <c r="A5" s="57" t="s">
        <v>26</v>
      </c>
      <c r="B5" s="58">
        <v>17871</v>
      </c>
    </row>
    <row r="6" spans="1:2">
      <c r="A6" s="60" t="s">
        <v>11</v>
      </c>
      <c r="B6" s="61">
        <v>3361</v>
      </c>
    </row>
    <row r="7" spans="1:2">
      <c r="A7" s="60" t="s">
        <v>205</v>
      </c>
      <c r="B7" s="61">
        <v>7353</v>
      </c>
    </row>
    <row r="8" spans="1:2">
      <c r="A8" s="57" t="s">
        <v>43</v>
      </c>
      <c r="B8" s="58">
        <v>3383</v>
      </c>
    </row>
    <row r="9" spans="1:2">
      <c r="A9" s="60" t="s">
        <v>12</v>
      </c>
      <c r="B9" s="61">
        <v>3364</v>
      </c>
    </row>
    <row r="10" spans="1:2">
      <c r="A10" s="60" t="s">
        <v>206</v>
      </c>
      <c r="B10" s="61">
        <v>2888</v>
      </c>
    </row>
    <row r="11" spans="1:2">
      <c r="A11" s="60" t="s">
        <v>207</v>
      </c>
      <c r="B11" s="61">
        <v>3366</v>
      </c>
    </row>
    <row r="12" spans="1:2">
      <c r="A12" s="57" t="s">
        <v>63</v>
      </c>
      <c r="B12" s="58">
        <v>27166</v>
      </c>
    </row>
    <row r="13" spans="1:2">
      <c r="A13" s="57" t="s">
        <v>69</v>
      </c>
      <c r="B13" s="58">
        <v>27172</v>
      </c>
    </row>
    <row r="14" spans="1:2">
      <c r="A14" s="60" t="s">
        <v>73</v>
      </c>
      <c r="B14" s="61">
        <v>3377</v>
      </c>
    </row>
    <row r="15" spans="1:2">
      <c r="A15" s="60" t="s">
        <v>91</v>
      </c>
      <c r="B15" s="61">
        <v>27169</v>
      </c>
    </row>
    <row r="16" spans="1:2">
      <c r="A16" s="62" t="s">
        <v>193</v>
      </c>
      <c r="B16" s="63">
        <v>13</v>
      </c>
    </row>
    <row r="17" spans="1:2">
      <c r="A17" s="64"/>
      <c r="B17" s="65"/>
    </row>
    <row r="18" spans="1:2">
      <c r="A18" s="84" t="s">
        <v>192</v>
      </c>
      <c r="B18" s="84"/>
    </row>
    <row r="19" spans="1:2">
      <c r="A19" s="55" t="s">
        <v>7</v>
      </c>
      <c r="B19" s="56" t="s">
        <v>6</v>
      </c>
    </row>
    <row r="20" spans="1:2">
      <c r="A20" s="57" t="s">
        <v>15</v>
      </c>
      <c r="B20" s="58">
        <v>18635</v>
      </c>
    </row>
    <row r="21" spans="1:2">
      <c r="A21" s="57" t="s">
        <v>24</v>
      </c>
      <c r="B21" s="58">
        <v>1170</v>
      </c>
    </row>
    <row r="22" spans="1:2">
      <c r="A22" s="57" t="s">
        <v>44</v>
      </c>
      <c r="B22" s="58">
        <v>17813</v>
      </c>
    </row>
    <row r="23" spans="1:2">
      <c r="A23" s="57" t="s">
        <v>49</v>
      </c>
      <c r="B23" s="58">
        <v>3446</v>
      </c>
    </row>
    <row r="24" spans="1:2">
      <c r="A24" s="57" t="s">
        <v>51</v>
      </c>
      <c r="B24" s="58">
        <v>15964</v>
      </c>
    </row>
    <row r="25" spans="1:2">
      <c r="A25" s="60" t="s">
        <v>79</v>
      </c>
      <c r="B25" s="61">
        <v>16088</v>
      </c>
    </row>
    <row r="26" spans="1:2">
      <c r="A26" s="60" t="s">
        <v>92</v>
      </c>
      <c r="B26" s="61">
        <v>27158</v>
      </c>
    </row>
    <row r="27" spans="1:2">
      <c r="A27" s="60" t="s">
        <v>94</v>
      </c>
      <c r="B27" s="61">
        <v>27174</v>
      </c>
    </row>
    <row r="28" spans="1:2">
      <c r="A28" s="62" t="s">
        <v>193</v>
      </c>
      <c r="B28" s="63">
        <v>8</v>
      </c>
    </row>
    <row r="30" spans="1:2">
      <c r="A30" s="84" t="s">
        <v>195</v>
      </c>
      <c r="B30" s="84"/>
    </row>
    <row r="31" spans="1:2">
      <c r="A31" s="55" t="s">
        <v>7</v>
      </c>
      <c r="B31" s="56" t="s">
        <v>6</v>
      </c>
    </row>
    <row r="32" spans="1:2">
      <c r="A32" s="60" t="s">
        <v>208</v>
      </c>
      <c r="B32" s="61">
        <v>3367</v>
      </c>
    </row>
    <row r="33" spans="1:2">
      <c r="A33" s="62" t="s">
        <v>193</v>
      </c>
      <c r="B33" s="63">
        <v>1</v>
      </c>
    </row>
    <row r="35" spans="1:2">
      <c r="A35" s="84" t="s">
        <v>196</v>
      </c>
      <c r="B35" s="84"/>
    </row>
    <row r="36" spans="1:2">
      <c r="A36" s="55" t="s">
        <v>7</v>
      </c>
      <c r="B36" s="56" t="s">
        <v>6</v>
      </c>
    </row>
    <row r="37" spans="1:2">
      <c r="A37" s="57" t="s">
        <v>38</v>
      </c>
      <c r="B37" s="58">
        <v>27171</v>
      </c>
    </row>
    <row r="38" spans="1:2">
      <c r="A38" s="57" t="s">
        <v>50</v>
      </c>
      <c r="B38" s="58">
        <v>27173</v>
      </c>
    </row>
    <row r="39" spans="1:2">
      <c r="A39" s="57" t="s">
        <v>54</v>
      </c>
      <c r="B39" s="68">
        <v>27159</v>
      </c>
    </row>
    <row r="40" spans="1:2">
      <c r="A40" s="57" t="s">
        <v>58</v>
      </c>
      <c r="B40" s="68">
        <v>27168</v>
      </c>
    </row>
    <row r="41" spans="1:2">
      <c r="A41" s="60" t="s">
        <v>13</v>
      </c>
      <c r="B41" s="61">
        <v>3365</v>
      </c>
    </row>
    <row r="42" spans="1:2">
      <c r="A42" s="60" t="s">
        <v>71</v>
      </c>
      <c r="B42" s="61">
        <v>4993</v>
      </c>
    </row>
    <row r="43" spans="1:2">
      <c r="A43" s="60" t="s">
        <v>75</v>
      </c>
      <c r="B43" s="61">
        <v>1998</v>
      </c>
    </row>
    <row r="44" spans="1:2">
      <c r="A44" s="62" t="s">
        <v>193</v>
      </c>
      <c r="B44" s="63">
        <v>7</v>
      </c>
    </row>
    <row r="46" spans="1:2">
      <c r="A46" s="86" t="s">
        <v>197</v>
      </c>
      <c r="B46" s="87"/>
    </row>
    <row r="47" spans="1:2">
      <c r="A47" s="55" t="s">
        <v>7</v>
      </c>
      <c r="B47" s="56" t="s">
        <v>6</v>
      </c>
    </row>
    <row r="48" spans="1:2">
      <c r="A48" s="57" t="s">
        <v>46</v>
      </c>
      <c r="B48" s="68">
        <v>27160</v>
      </c>
    </row>
    <row r="49" spans="1:2">
      <c r="A49" s="62" t="s">
        <v>193</v>
      </c>
      <c r="B49" s="63">
        <v>1</v>
      </c>
    </row>
    <row r="51" spans="1:2">
      <c r="A51" s="84" t="s">
        <v>198</v>
      </c>
      <c r="B51" s="84"/>
    </row>
    <row r="52" spans="1:2">
      <c r="A52" s="55" t="s">
        <v>7</v>
      </c>
      <c r="B52" s="56" t="s">
        <v>6</v>
      </c>
    </row>
    <row r="53" spans="1:2">
      <c r="A53" s="57" t="s">
        <v>22</v>
      </c>
      <c r="B53" s="58">
        <v>4997</v>
      </c>
    </row>
    <row r="54" spans="1:2">
      <c r="A54" s="57" t="s">
        <v>28</v>
      </c>
      <c r="B54" s="68">
        <v>28811</v>
      </c>
    </row>
    <row r="55" spans="1:2">
      <c r="A55" s="57" t="s">
        <v>35</v>
      </c>
      <c r="B55" s="68">
        <v>3381</v>
      </c>
    </row>
    <row r="56" spans="1:2">
      <c r="A56" s="57" t="s">
        <v>41</v>
      </c>
      <c r="B56" s="68">
        <v>1211</v>
      </c>
    </row>
    <row r="57" spans="1:2">
      <c r="A57" s="57" t="s">
        <v>53</v>
      </c>
      <c r="B57" s="68">
        <v>28797</v>
      </c>
    </row>
    <row r="58" spans="1:2">
      <c r="A58" s="60" t="s">
        <v>90</v>
      </c>
      <c r="B58" s="69">
        <v>27817</v>
      </c>
    </row>
    <row r="59" spans="1:2">
      <c r="A59" s="60" t="s">
        <v>95</v>
      </c>
      <c r="B59" s="61">
        <v>27162</v>
      </c>
    </row>
    <row r="60" spans="1:2">
      <c r="A60" s="60" t="s">
        <v>96</v>
      </c>
      <c r="B60" s="69">
        <v>27799</v>
      </c>
    </row>
    <row r="61" spans="1:2">
      <c r="A61" s="62" t="s">
        <v>193</v>
      </c>
      <c r="B61" s="63">
        <v>8</v>
      </c>
    </row>
    <row r="63" spans="1:2">
      <c r="A63" s="84" t="s">
        <v>199</v>
      </c>
      <c r="B63" s="84"/>
    </row>
    <row r="64" spans="1:2">
      <c r="A64" s="55" t="s">
        <v>7</v>
      </c>
      <c r="B64" s="56" t="s">
        <v>6</v>
      </c>
    </row>
    <row r="65" spans="1:2">
      <c r="A65" s="57" t="s">
        <v>21</v>
      </c>
      <c r="B65" s="58">
        <v>18162</v>
      </c>
    </row>
    <row r="66" spans="1:2">
      <c r="A66" s="57" t="s">
        <v>34</v>
      </c>
      <c r="B66" s="58">
        <v>4965</v>
      </c>
    </row>
    <row r="67" spans="1:2">
      <c r="A67" s="57" t="s">
        <v>42</v>
      </c>
      <c r="B67" s="58">
        <v>3397</v>
      </c>
    </row>
    <row r="68" spans="1:2">
      <c r="A68" s="57" t="s">
        <v>56</v>
      </c>
      <c r="B68" s="58">
        <v>3448</v>
      </c>
    </row>
    <row r="69" spans="1:2">
      <c r="A69" s="57" t="s">
        <v>64</v>
      </c>
      <c r="B69" s="58">
        <v>28795</v>
      </c>
    </row>
    <row r="70" spans="1:2">
      <c r="A70" s="60" t="s">
        <v>76</v>
      </c>
      <c r="B70" s="61">
        <v>3454</v>
      </c>
    </row>
    <row r="71" spans="1:2">
      <c r="A71" s="60" t="s">
        <v>87</v>
      </c>
      <c r="B71" s="61">
        <v>27163</v>
      </c>
    </row>
    <row r="72" spans="1:2">
      <c r="A72" s="60" t="s">
        <v>101</v>
      </c>
      <c r="B72" s="61">
        <v>28815</v>
      </c>
    </row>
    <row r="73" spans="1:2">
      <c r="A73" s="60" t="s">
        <v>102</v>
      </c>
      <c r="B73" s="61">
        <v>28813</v>
      </c>
    </row>
    <row r="74" spans="1:2">
      <c r="A74" s="62" t="s">
        <v>193</v>
      </c>
      <c r="B74" s="63">
        <v>9</v>
      </c>
    </row>
    <row r="76" spans="1:2">
      <c r="A76" s="84" t="s">
        <v>200</v>
      </c>
      <c r="B76" s="84"/>
    </row>
    <row r="77" spans="1:2">
      <c r="A77" s="55" t="s">
        <v>7</v>
      </c>
      <c r="B77" s="56" t="s">
        <v>6</v>
      </c>
    </row>
    <row r="78" spans="1:2">
      <c r="A78" s="57" t="s">
        <v>30</v>
      </c>
      <c r="B78" s="71">
        <v>28653</v>
      </c>
    </row>
    <row r="79" spans="1:2">
      <c r="A79" s="59" t="s">
        <v>45</v>
      </c>
      <c r="B79" s="58">
        <v>28810</v>
      </c>
    </row>
    <row r="80" spans="1:2">
      <c r="A80" s="59" t="s">
        <v>55</v>
      </c>
      <c r="B80" s="58">
        <v>27164</v>
      </c>
    </row>
    <row r="81" spans="1:2">
      <c r="A81" s="59" t="s">
        <v>9</v>
      </c>
      <c r="B81" s="58">
        <v>27165</v>
      </c>
    </row>
    <row r="82" spans="1:2">
      <c r="A82" s="59" t="s">
        <v>67</v>
      </c>
      <c r="B82" s="58">
        <v>3451</v>
      </c>
    </row>
    <row r="83" spans="1:2">
      <c r="A83" s="70" t="s">
        <v>80</v>
      </c>
      <c r="B83" s="61">
        <v>27170</v>
      </c>
    </row>
    <row r="84" spans="1:2">
      <c r="A84" s="60" t="s">
        <v>97</v>
      </c>
      <c r="B84" s="72">
        <v>29158</v>
      </c>
    </row>
    <row r="85" spans="1:2">
      <c r="A85" s="62" t="s">
        <v>193</v>
      </c>
      <c r="B85" s="63">
        <v>7</v>
      </c>
    </row>
    <row r="87" spans="1:2">
      <c r="A87" s="84" t="s">
        <v>201</v>
      </c>
      <c r="B87" s="84"/>
    </row>
    <row r="88" spans="1:2">
      <c r="A88" s="55" t="s">
        <v>7</v>
      </c>
      <c r="B88" s="56" t="s">
        <v>6</v>
      </c>
    </row>
    <row r="89" spans="1:2">
      <c r="A89" s="57" t="s">
        <v>29</v>
      </c>
      <c r="B89" s="71">
        <v>16083</v>
      </c>
    </row>
    <row r="90" spans="1:2">
      <c r="A90" s="57" t="s">
        <v>31</v>
      </c>
      <c r="B90" s="71">
        <v>27100</v>
      </c>
    </row>
    <row r="91" spans="1:2">
      <c r="A91" s="59" t="s">
        <v>36</v>
      </c>
      <c r="B91" s="58">
        <v>28793</v>
      </c>
    </row>
    <row r="92" spans="1:2">
      <c r="A92" s="60" t="s">
        <v>74</v>
      </c>
      <c r="B92" s="69">
        <v>28818</v>
      </c>
    </row>
    <row r="93" spans="1:2">
      <c r="A93" s="60" t="s">
        <v>78</v>
      </c>
      <c r="B93" s="69">
        <v>28796</v>
      </c>
    </row>
    <row r="94" spans="1:2">
      <c r="A94" s="60" t="s">
        <v>86</v>
      </c>
      <c r="B94" s="72">
        <v>29676</v>
      </c>
    </row>
    <row r="95" spans="1:2">
      <c r="A95" s="60" t="s">
        <v>98</v>
      </c>
      <c r="B95" s="72">
        <v>29154</v>
      </c>
    </row>
    <row r="96" spans="1:2">
      <c r="A96" s="62" t="s">
        <v>193</v>
      </c>
      <c r="B96" s="63">
        <v>7</v>
      </c>
    </row>
    <row r="97" spans="1:2">
      <c r="A97" s="64"/>
      <c r="B97" s="65"/>
    </row>
    <row r="98" spans="1:2">
      <c r="A98" s="84" t="s">
        <v>202</v>
      </c>
      <c r="B98" s="84"/>
    </row>
    <row r="99" spans="1:2">
      <c r="A99" s="55" t="s">
        <v>7</v>
      </c>
      <c r="B99" s="56" t="s">
        <v>6</v>
      </c>
    </row>
    <row r="100" spans="1:2">
      <c r="A100" s="57" t="s">
        <v>25</v>
      </c>
      <c r="B100" s="58">
        <v>15947</v>
      </c>
    </row>
    <row r="101" spans="1:2">
      <c r="A101" s="80" t="s">
        <v>32</v>
      </c>
      <c r="B101" s="81">
        <v>16084</v>
      </c>
    </row>
    <row r="102" spans="1:2">
      <c r="A102" s="57" t="s">
        <v>48</v>
      </c>
      <c r="B102" s="58">
        <v>28794</v>
      </c>
    </row>
    <row r="103" spans="1:2">
      <c r="A103" s="57" t="s">
        <v>66</v>
      </c>
      <c r="B103" s="68">
        <v>27167</v>
      </c>
    </row>
    <row r="104" spans="1:2">
      <c r="A104" s="60" t="s">
        <v>72</v>
      </c>
      <c r="B104" s="61">
        <v>29159</v>
      </c>
    </row>
    <row r="105" spans="1:2">
      <c r="A105" s="60" t="s">
        <v>82</v>
      </c>
      <c r="B105" s="61">
        <v>29157</v>
      </c>
    </row>
    <row r="106" spans="1:2">
      <c r="A106" s="62" t="s">
        <v>193</v>
      </c>
      <c r="B106" s="63">
        <v>6</v>
      </c>
    </row>
    <row r="107" spans="1:2">
      <c r="A107" s="73"/>
    </row>
    <row r="108" spans="1:2">
      <c r="A108" s="84" t="s">
        <v>203</v>
      </c>
      <c r="B108" s="84"/>
    </row>
    <row r="109" spans="1:2">
      <c r="A109" s="55" t="s">
        <v>7</v>
      </c>
      <c r="B109" s="56" t="s">
        <v>6</v>
      </c>
    </row>
    <row r="110" spans="1:2">
      <c r="A110" s="59" t="s">
        <v>20</v>
      </c>
      <c r="B110" s="58">
        <v>3392</v>
      </c>
    </row>
    <row r="111" spans="1:2">
      <c r="A111" s="57" t="s">
        <v>37</v>
      </c>
      <c r="B111" s="58">
        <v>15809</v>
      </c>
    </row>
    <row r="112" spans="1:2">
      <c r="A112" s="57" t="s">
        <v>59</v>
      </c>
      <c r="B112" s="58">
        <v>1312</v>
      </c>
    </row>
    <row r="113" spans="1:2">
      <c r="A113" s="57" t="s">
        <v>60</v>
      </c>
      <c r="B113" s="58">
        <v>3385</v>
      </c>
    </row>
    <row r="114" spans="1:2">
      <c r="A114" s="57" t="s">
        <v>68</v>
      </c>
      <c r="B114" s="58">
        <v>29155</v>
      </c>
    </row>
    <row r="115" spans="1:2">
      <c r="A115" s="60" t="s">
        <v>70</v>
      </c>
      <c r="B115" s="61">
        <v>29156</v>
      </c>
    </row>
    <row r="116" spans="1:2">
      <c r="A116" s="60" t="s">
        <v>83</v>
      </c>
      <c r="B116" s="61">
        <v>27161</v>
      </c>
    </row>
    <row r="117" spans="1:2">
      <c r="A117" s="60" t="s">
        <v>84</v>
      </c>
      <c r="B117" s="61">
        <v>28809</v>
      </c>
    </row>
    <row r="118" spans="1:2">
      <c r="A118" s="62" t="s">
        <v>193</v>
      </c>
      <c r="B118" s="63">
        <v>8</v>
      </c>
    </row>
    <row r="120" spans="1:2">
      <c r="A120" s="84" t="s">
        <v>204</v>
      </c>
      <c r="B120" s="84"/>
    </row>
    <row r="121" spans="1:2">
      <c r="A121" s="55" t="s">
        <v>7</v>
      </c>
      <c r="B121" s="56" t="s">
        <v>6</v>
      </c>
    </row>
    <row r="122" spans="1:2">
      <c r="A122" s="57" t="s">
        <v>23</v>
      </c>
      <c r="B122" s="58">
        <v>1157</v>
      </c>
    </row>
    <row r="123" spans="1:2">
      <c r="A123" s="57" t="s">
        <v>27</v>
      </c>
      <c r="B123" s="58">
        <v>17870</v>
      </c>
    </row>
    <row r="124" spans="1:2">
      <c r="A124" s="57" t="s">
        <v>57</v>
      </c>
      <c r="B124" s="58">
        <v>28816</v>
      </c>
    </row>
    <row r="125" spans="1:2">
      <c r="A125" s="57" t="s">
        <v>62</v>
      </c>
      <c r="B125" s="58">
        <v>1397</v>
      </c>
    </row>
    <row r="126" spans="1:2">
      <c r="A126" s="57" t="s">
        <v>65</v>
      </c>
      <c r="B126" s="58">
        <v>1461</v>
      </c>
    </row>
    <row r="127" spans="1:2">
      <c r="A127" s="60" t="s">
        <v>75</v>
      </c>
      <c r="B127" s="58">
        <v>1998</v>
      </c>
    </row>
    <row r="128" spans="1:2">
      <c r="A128" s="70" t="s">
        <v>77</v>
      </c>
      <c r="B128" s="61">
        <v>5000</v>
      </c>
    </row>
    <row r="129" spans="1:3">
      <c r="A129" s="60" t="s">
        <v>81</v>
      </c>
      <c r="B129" s="61">
        <v>3395</v>
      </c>
    </row>
    <row r="130" spans="1:3">
      <c r="A130" s="60" t="s">
        <v>85</v>
      </c>
      <c r="B130" s="61">
        <v>1986</v>
      </c>
    </row>
    <row r="131" spans="1:3">
      <c r="A131" s="60" t="s">
        <v>93</v>
      </c>
      <c r="B131" s="61">
        <v>5019</v>
      </c>
    </row>
    <row r="132" spans="1:3">
      <c r="A132" s="60" t="s">
        <v>99</v>
      </c>
      <c r="B132" s="61">
        <v>3394</v>
      </c>
    </row>
    <row r="133" spans="1:3">
      <c r="A133" s="57" t="s">
        <v>100</v>
      </c>
      <c r="B133" s="58">
        <v>1651</v>
      </c>
    </row>
    <row r="134" spans="1:3">
      <c r="A134" s="62" t="s">
        <v>193</v>
      </c>
      <c r="B134" s="63">
        <v>12</v>
      </c>
    </row>
    <row r="138" spans="1:3" ht="15">
      <c r="A138" s="85" t="s">
        <v>209</v>
      </c>
      <c r="B138" s="85"/>
    </row>
    <row r="139" spans="1:3" ht="15">
      <c r="A139" s="85" t="s">
        <v>210</v>
      </c>
      <c r="B139" s="85"/>
    </row>
    <row r="142" spans="1:3">
      <c r="A142" s="74" t="s">
        <v>194</v>
      </c>
      <c r="B142" s="75">
        <f>B134+B118+B106+B96+B85+B74+B61+B44+B49+B28+B16-1</f>
        <v>85</v>
      </c>
      <c r="C142" s="53"/>
    </row>
    <row r="144" spans="1:3">
      <c r="A144" s="78" t="s">
        <v>19</v>
      </c>
      <c r="B144" s="79">
        <v>3376</v>
      </c>
      <c r="C144" s="52" t="s">
        <v>211</v>
      </c>
    </row>
    <row r="145" spans="1:3">
      <c r="A145" s="78" t="s">
        <v>88</v>
      </c>
      <c r="B145" s="79">
        <v>3382</v>
      </c>
      <c r="C145" s="52" t="s">
        <v>211</v>
      </c>
    </row>
    <row r="146" spans="1:3">
      <c r="A146" s="76" t="s">
        <v>212</v>
      </c>
      <c r="B146" s="77">
        <v>3445</v>
      </c>
      <c r="C146" s="52" t="s">
        <v>211</v>
      </c>
    </row>
  </sheetData>
  <autoFilter ref="A1:B143">
    <filterColumn colId="0" showButton="0"/>
  </autoFilter>
  <sortState ref="A146:C147">
    <sortCondition ref="A144"/>
  </sortState>
  <dataConsolidate function="count" link="1">
    <dataRefs count="1">
      <dataRef ref="B10:B17" sheet="CALENDÁRIO 2014"/>
    </dataRefs>
  </dataConsolidate>
  <mergeCells count="14">
    <mergeCell ref="A51:B51"/>
    <mergeCell ref="A138:B138"/>
    <mergeCell ref="A139:B139"/>
    <mergeCell ref="A1:B1"/>
    <mergeCell ref="A18:B18"/>
    <mergeCell ref="A30:B30"/>
    <mergeCell ref="A35:B35"/>
    <mergeCell ref="A46:B46"/>
    <mergeCell ref="A120:B120"/>
    <mergeCell ref="A63:B63"/>
    <mergeCell ref="A76:B76"/>
    <mergeCell ref="A87:B87"/>
    <mergeCell ref="A98:B98"/>
    <mergeCell ref="A108:B108"/>
  </mergeCells>
  <printOptions horizontalCentered="1"/>
  <pageMargins left="0.51181102362204722" right="0.51181102362204722" top="1.49" bottom="0.63" header="0.28000000000000003" footer="0.56999999999999995"/>
  <pageSetup paperSize="9" fitToHeight="5" orientation="portrait" horizontalDpi="300" verticalDpi="300" r:id="rId1"/>
  <headerFooter>
    <oddHeader>&amp;C&amp;"Arial,Negrito"&amp;14&amp;G
CALENDÁRIO DE FÉRIAS 2014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2014</vt:lpstr>
      <vt:lpstr>CALENDÁRIO 2014</vt:lpstr>
      <vt:lpstr>'2014'!Area_de_impressao</vt:lpstr>
      <vt:lpstr>'CALENDÁRIO 2014'!Area_de_impressao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</dc:creator>
  <cp:lastModifiedBy>Imagem</cp:lastModifiedBy>
  <cp:lastPrinted>2013-11-27T11:46:28Z</cp:lastPrinted>
  <dcterms:created xsi:type="dcterms:W3CDTF">2007-08-21T11:07:29Z</dcterms:created>
  <dcterms:modified xsi:type="dcterms:W3CDTF">2014-10-29T20:23:44Z</dcterms:modified>
</cp:coreProperties>
</file>